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595"/>
  </bookViews>
  <sheets>
    <sheet name="Bid Worksheet" sheetId="1" r:id="rId1"/>
    <sheet name="UNIT CODES" sheetId="4" r:id="rId2"/>
  </sheets>
  <definedNames>
    <definedName name="_xlnm.Print_Area" localSheetId="0">'Bid Worksheet'!$A$1:$J$277</definedName>
  </definedNames>
  <calcPr calcId="144525"/>
</workbook>
</file>

<file path=xl/sharedStrings.xml><?xml version="1.0" encoding="utf-8"?>
<sst xmlns="http://schemas.openxmlformats.org/spreadsheetml/2006/main" count="313">
  <si>
    <t>Bid # 1/19/001</t>
  </si>
  <si>
    <t>SQ FT</t>
  </si>
  <si>
    <t>SQ FT cost</t>
  </si>
  <si>
    <t>Bid Worksheet: EXAMPLE</t>
  </si>
  <si>
    <t>Description</t>
  </si>
  <si>
    <t>Quantity</t>
  </si>
  <si>
    <t>Trade Price</t>
  </si>
  <si>
    <t>Unit</t>
  </si>
  <si>
    <t>Labor</t>
  </si>
  <si>
    <t>Total Material</t>
  </si>
  <si>
    <t>Total Labor</t>
  </si>
  <si>
    <t>Condition</t>
  </si>
  <si>
    <t>Fixture A</t>
  </si>
  <si>
    <t>E</t>
  </si>
  <si>
    <t>Quoted Lighting</t>
  </si>
  <si>
    <t>Fixture B</t>
  </si>
  <si>
    <t>Fixture D</t>
  </si>
  <si>
    <t>Fixture DE</t>
  </si>
  <si>
    <t>Fixture P</t>
  </si>
  <si>
    <t>Fixture S</t>
  </si>
  <si>
    <t>Fixture W</t>
  </si>
  <si>
    <t>Fixture WE</t>
  </si>
  <si>
    <t>Fixture V</t>
  </si>
  <si>
    <t>Fixture X</t>
  </si>
  <si>
    <t>Fixture X3</t>
  </si>
  <si>
    <t>Fixture X4</t>
  </si>
  <si>
    <t>MDP</t>
  </si>
  <si>
    <t>Quoted Gear</t>
  </si>
  <si>
    <t>PANEL A</t>
  </si>
  <si>
    <t xml:space="preserve">  1/2" CONDUIT - EMT</t>
  </si>
  <si>
    <t>C</t>
  </si>
  <si>
    <t xml:space="preserve">  3/4" CONDUIT - EMT</t>
  </si>
  <si>
    <t>1"     CONDUIT - EMT</t>
  </si>
  <si>
    <t>1 1/4" CONDUIT - EMT</t>
  </si>
  <si>
    <t>2"     CONDUIT - EMT</t>
  </si>
  <si>
    <t>2"     ELBOW 90 DEG - EMT</t>
  </si>
  <si>
    <t xml:space="preserve">  1/2" CONN SS STL - EMT</t>
  </si>
  <si>
    <t xml:space="preserve">  3/4" CONN SS STL - EMT</t>
  </si>
  <si>
    <t>1"     CONN SS STL - EMT</t>
  </si>
  <si>
    <t>1 1/4" CONN SS STL - EMT</t>
  </si>
  <si>
    <t xml:space="preserve">  1/2" COUPLING SS STL - EMT</t>
  </si>
  <si>
    <t xml:space="preserve">  3/4" COUPLING SS STL - EMT</t>
  </si>
  <si>
    <t>1"     COUPLING SS STL - EMT</t>
  </si>
  <si>
    <t>1 1/4" CONN COMP STL - EMT</t>
  </si>
  <si>
    <t>2"     CONN COMP STL - EMT</t>
  </si>
  <si>
    <t>1 1/4" COUPLING COMP STL - EMT</t>
  </si>
  <si>
    <t>2"     COUPLING COMP STL - EMT</t>
  </si>
  <si>
    <t>Universal Pipe Flashing</t>
  </si>
  <si>
    <t>1"     INSULATING BUSHING - EMT</t>
  </si>
  <si>
    <t>1 1/4" INSULATING BUSHING - EMT</t>
  </si>
  <si>
    <t xml:space="preserve">  3/4" CONDUIT - RMC - GALV</t>
  </si>
  <si>
    <t>1"     CONDUIT - RMC - GALV</t>
  </si>
  <si>
    <t>1 1/4" CONDUIT - RMC - GALV</t>
  </si>
  <si>
    <t>1 1/2" CONDUIT - RMC - GALV</t>
  </si>
  <si>
    <t>2"     CONDUIT - RMC - GALV</t>
  </si>
  <si>
    <t xml:space="preserve">  3/4" ELBOW 90 DEG - RMC - GALV</t>
  </si>
  <si>
    <t>1"     ELBOW 90 DEG - RMC - GALV</t>
  </si>
  <si>
    <t>1 1/4" ELBOW 90 DEG - RMC - GALV</t>
  </si>
  <si>
    <t>1 1/4x 15" RAD ELBOW 90 DEG - RMC - GALV</t>
  </si>
  <si>
    <t>2    x 24" RAD ELBOW 90 DEG - RMC - GALV</t>
  </si>
  <si>
    <t xml:space="preserve">  3/4x 12"    NIPPLE - RMC - GALV</t>
  </si>
  <si>
    <t>1    x 12"    NIPPLE - RMC - GALV</t>
  </si>
  <si>
    <t>1 1/4x 12"    NIPPLE - RMC - GALV</t>
  </si>
  <si>
    <t>3    x 12"    NIPPLE - RMC - GALV</t>
  </si>
  <si>
    <t xml:space="preserve">  3/4" CONN THRD HUB INSUL W/ GRD LUG  MALL STG2</t>
  </si>
  <si>
    <t>1"     CONN THRD HUB INSUL W/ GRD LUG - MALL STG3</t>
  </si>
  <si>
    <t>1 1/4" CONN THRD HUB INSUL W/ GRD LUG -  MALL STG4</t>
  </si>
  <si>
    <t>1 1/2" CONN THRD HUB INSUL W/ GRD LUG - MALL STG5</t>
  </si>
  <si>
    <t>3"     CONN THRD HUB INSUL W/ GRD LUG - MALL  STG8</t>
  </si>
  <si>
    <t xml:space="preserve">  3/4" TYPE LB FORM 7 CONDUIT BODY W/ CVR &amp; GSKT - RMC </t>
  </si>
  <si>
    <t xml:space="preserve">1"  TYPE LB FORM 7 CONDUIT BODY W/ CVR &amp; GSKT - RMC </t>
  </si>
  <si>
    <t>1 1/4" TYPE LB FORM 7 CONDUIT BODY W/ CVR &amp; GSKT - RMC</t>
  </si>
  <si>
    <t xml:space="preserve">1 1/2" TYPE LB FORM 7 CONDUIT BODY W/ CVR &amp; GSKT - RMC </t>
  </si>
  <si>
    <t xml:space="preserve">  3/4" LOCKNUT - STEEL</t>
  </si>
  <si>
    <t xml:space="preserve">  3/4" BUSHING - PLASTIC</t>
  </si>
  <si>
    <t>2"     BUSHING - PLASTIC</t>
  </si>
  <si>
    <t xml:space="preserve">  1/2" 1-H STRAP - RMC - STEEL</t>
  </si>
  <si>
    <t xml:space="preserve">  3/4" 1-H STRAP - RMC - STEEL</t>
  </si>
  <si>
    <t>1"     1-H STRAP - RMC - STEEL</t>
  </si>
  <si>
    <t>1 1/4" 1-H STRAP - RMC - STEEL</t>
  </si>
  <si>
    <t xml:space="preserve">  1/2" 1-H STRAP - EMT - STEEL</t>
  </si>
  <si>
    <t xml:space="preserve">  3/4" 1-H STRAP - EMT - STEEL</t>
  </si>
  <si>
    <t>1"     1-H STRAP - EMT - STEEL</t>
  </si>
  <si>
    <t>2"     1-H STRAP - EMT - STEEL</t>
  </si>
  <si>
    <t xml:space="preserve">  3/4" 2-H STRAP - RMC - STEEL</t>
  </si>
  <si>
    <t>1"     2-H STRAP - RMC - STEEL</t>
  </si>
  <si>
    <t>1 1/4" 2-H STRAP - RMC - STEEL</t>
  </si>
  <si>
    <t xml:space="preserve">  3/4" 2-PC CONDUIT STRUT CLAMP</t>
  </si>
  <si>
    <t>1"     2-PC CONDUIT STRUT CLAMP</t>
  </si>
  <si>
    <t>1 1/4" 2-PC CONDUIT STRUT CLAMP</t>
  </si>
  <si>
    <t>1 1/2" 2-PC CONDUIT STRUT CLAMP</t>
  </si>
  <si>
    <t xml:space="preserve">  3/4" 1-H STRAP - RMC - MALL</t>
  </si>
  <si>
    <t xml:space="preserve">  3/4" CLAMP BACK</t>
  </si>
  <si>
    <t>1"     SNAP CLOSE CLIP - BTM MNT ON 1/2" FLNG HNGR</t>
  </si>
  <si>
    <t xml:space="preserve">  1/2" CONDUIT SUPPORT FOR ROD OR FLNG</t>
  </si>
  <si>
    <t>1/2 OR 3/4" SNAP CLOSE CLIP - SIDE MNT TO MTL STUD SUPPORT</t>
  </si>
  <si>
    <t>1/2 OR 3/4" SNAP CLOSE CLIP ON ANGLE BRKT</t>
  </si>
  <si>
    <t>2"     COUPLING - RMC - GALV PVC CTD</t>
  </si>
  <si>
    <t xml:space="preserve">  1/2" FLEX - ALUMINUM</t>
  </si>
  <si>
    <t xml:space="preserve">  3/4" FLEX - ALUMINUM</t>
  </si>
  <si>
    <t>1"     FLEX - ALUMINUM</t>
  </si>
  <si>
    <t xml:space="preserve">  1/2" CONN FLEX DC SQUEEZE STRAIGHT</t>
  </si>
  <si>
    <t xml:space="preserve">  3/4" CONN FLEX DC SQUEEZE STRAIGHT</t>
  </si>
  <si>
    <t>1"     CONN FLEX DC SQUEEZE STRAIGHT</t>
  </si>
  <si>
    <t xml:space="preserve">1"     FLEX NM RACEWAY - HDPE  ORANGE    </t>
  </si>
  <si>
    <t xml:space="preserve">  1/2" FLEX - LIQUIDTIGHT METALLIC - GRAY</t>
  </si>
  <si>
    <t xml:space="preserve">  1/2" CONN STRAIGHT INSUL - LIQUIDTIGHT DIECAST</t>
  </si>
  <si>
    <t xml:space="preserve">  3/4" CONDUIT - PVC40</t>
  </si>
  <si>
    <t>1"     CONDUIT - PVC40</t>
  </si>
  <si>
    <t>1 1/4" CONDUIT - PVC40</t>
  </si>
  <si>
    <t>2"     CONDUIT - PVC80</t>
  </si>
  <si>
    <t xml:space="preserve">  3/4" ADAPTER MALE - PVC</t>
  </si>
  <si>
    <t xml:space="preserve">  3/4" ADAPTER FEM - PVC</t>
  </si>
  <si>
    <t>1"     ADAPTER FEM - PVC</t>
  </si>
  <si>
    <t>3" Cleanouot And Prep per Ft</t>
  </si>
  <si>
    <t>#12 THHN BLACK</t>
  </si>
  <si>
    <t>M</t>
  </si>
  <si>
    <t>#10 THHN BLACK</t>
  </si>
  <si>
    <t># 8 THHN BLack</t>
  </si>
  <si>
    <t># 6 THHN BLACK</t>
  </si>
  <si>
    <t># 4 THHN BLack</t>
  </si>
  <si>
    <t># 3 THHN BLack</t>
  </si>
  <si>
    <t># 2 THHN BLACK</t>
  </si>
  <si>
    <t>#4/0 THHN BLack</t>
  </si>
  <si>
    <t>#250 MCM THHN BLACK</t>
  </si>
  <si>
    <t>#3/0 THHN GREEN</t>
  </si>
  <si>
    <t>1-H CABLE STRAP</t>
  </si>
  <si>
    <t>COMPRESSION LUG - CU W/ 1- 13/32" HOLE - #3/0 CU WIRE</t>
  </si>
  <si>
    <t>WIRE CONN RED</t>
  </si>
  <si>
    <t xml:space="preserve">  1/8" POLYTWINE</t>
  </si>
  <si>
    <t>4x 1 1/2" OCT BOX 1/2" KO</t>
  </si>
  <si>
    <t>4x 1 1/2" OCT BOX COMB KO</t>
  </si>
  <si>
    <t>4" OCT BOX EXT RING 1/2" KO</t>
  </si>
  <si>
    <t>4" OCT BLANK COVER</t>
  </si>
  <si>
    <t>4x 1 1/2" SQ BOX COMB KO</t>
  </si>
  <si>
    <t>4x 1 1/2" SQ BOX COMB KO W/ FLUSH MTL STUD BRKT</t>
  </si>
  <si>
    <t>4x 2 1/8" SQ BOX COMB KO</t>
  </si>
  <si>
    <t>4" SQ 1G PLSTR RING 5/8" RISE</t>
  </si>
  <si>
    <t>4" SQ 2G PLSTR RING 5/8" RISE</t>
  </si>
  <si>
    <t>4" SQ BLANK COVER</t>
  </si>
  <si>
    <t>4" SQ 1x TOGGLE SWITCH COVER</t>
  </si>
  <si>
    <t>4 11/16x 1 1/2" SQ BOX COMB KO</t>
  </si>
  <si>
    <t>4 11/16x 2 1/8" SQ BOX 1" KO</t>
  </si>
  <si>
    <t>4 11/16" SQ BLANK COVER</t>
  </si>
  <si>
    <t>4 11/16" SQ 1G PLSTR RING 5/8" RISE</t>
  </si>
  <si>
    <t>4 11/16" SQ 2G PLSTR RING 5/8" RISE</t>
  </si>
  <si>
    <t>2G CONCENTRIC KO BOX</t>
  </si>
  <si>
    <t>2G BOX DEVICE COVER 3/4" RISE</t>
  </si>
  <si>
    <t>1G MSNRY BOX 2 1/2" DEEP</t>
  </si>
  <si>
    <t>1G 2"D DC ALUM BOX W/ LUGS &amp; 3x   3/4" HUBS GRY</t>
  </si>
  <si>
    <t>1G VERT MNT STD DEPTH WP DUP OR DECOR CVR GRY</t>
  </si>
  <si>
    <t>GROUND SCREW W/ INSUL #12 LEAD</t>
  </si>
  <si>
    <t>702 BUSHING</t>
  </si>
  <si>
    <t>V700 ONE-PIECE RACEWAY</t>
  </si>
  <si>
    <t>V704 STRAP 1 OR 2 HOLE</t>
  </si>
  <si>
    <t>V706 CONNECTION COVER</t>
  </si>
  <si>
    <t>V785 CONNECTION W 1/2" KO</t>
  </si>
  <si>
    <t>5781  1/2" MALE BOX CONN</t>
  </si>
  <si>
    <t>V5744   2 3/4" DEEP SW &amp; REC BOX</t>
  </si>
  <si>
    <t>V2100B  RACEWAY BASE</t>
  </si>
  <si>
    <t>V2100C  RACEWAY COVER</t>
  </si>
  <si>
    <t>V2110A  2 5/16" ENTR END FTG</t>
  </si>
  <si>
    <t>V2151-2 1 3/8" DEEP FLUSH EXT ADAPTER</t>
  </si>
  <si>
    <t xml:space="preserve">  3/4"x 10' GALV GRD ROD</t>
  </si>
  <si>
    <t xml:space="preserve">BURNDY GAR6429 5/8-3/4" Rod TO #250 STR </t>
  </si>
  <si>
    <t>1 5/8x 1 5/8x 12G STRUT SLOTTED HOLE GALV</t>
  </si>
  <si>
    <t>UNISTRUT BASE KIT (2) PHK</t>
  </si>
  <si>
    <t>24" SPAN T-BAR HNGR FOR 1 1/2" OR 2 1/8" DEEP BOX</t>
  </si>
  <si>
    <t>#12 CEILING WIRE</t>
  </si>
  <si>
    <t>Misc Hardware</t>
  </si>
  <si>
    <t>1G TGL SWITCH PLATE - PLASTIC IVY</t>
  </si>
  <si>
    <t>2G TGL SWITCH PLATE - PLASTIC IVY</t>
  </si>
  <si>
    <t>1G DUPLEX REC PLATE - PLASTIC IVY</t>
  </si>
  <si>
    <t>2G DUPLEX REC PLATE - PLASTIC IVY</t>
  </si>
  <si>
    <t>1G DECORATOR PLATE - PLASTIC IVY</t>
  </si>
  <si>
    <t>1G DECOR WP PLATE - DEVICE MNT VERT - ALUM</t>
  </si>
  <si>
    <t>20A 120-277V S/P SW - TOGGLE IVY (SG)</t>
  </si>
  <si>
    <t>20A 120-277V 3/W SW - TOGGLE IVY (SG)</t>
  </si>
  <si>
    <t>20A 120-277V 4/W SW - TOGGLE IVY (SG)</t>
  </si>
  <si>
    <t xml:space="preserve"> 600W 3/W PUSH-ON INCAND DIMMER (GP)</t>
  </si>
  <si>
    <t>120/277V WALL OCC SWITCH  IVY</t>
  </si>
  <si>
    <t>1G DECORATOR PLATE IVY</t>
  </si>
  <si>
    <t>CiEILING 24V WPIR  OCC SENSOR</t>
  </si>
  <si>
    <t>20A 125V DUP REC - ISO GRD ORG Tmper Res(SG)</t>
  </si>
  <si>
    <t>20A 125V TAMPER PRF DUP REC - GFCI IVY (SG)</t>
  </si>
  <si>
    <t>20A 125V Tamper Resistant</t>
  </si>
  <si>
    <t>2P MOTOR SWITCH TGL OP - OPEN</t>
  </si>
  <si>
    <t>STEM MNT 120V PHOTOCELL 2001</t>
  </si>
  <si>
    <t>DPB PUT INTO PLACE</t>
  </si>
  <si>
    <t>No Cost</t>
  </si>
  <si>
    <t>BPB PUT INTO PLACE</t>
  </si>
  <si>
    <t>30A 250V DSN SW FUSIBLE - NEMA  1</t>
  </si>
  <si>
    <t>30A 250V DSN SW FUSIBLE - NEMA  3R</t>
  </si>
  <si>
    <t>60A 250V DSN SW FUSIBLE - NEMA  3R</t>
  </si>
  <si>
    <t>100A 250V DSN SW FUSIBLE - NEMA  3R</t>
  </si>
  <si>
    <t>100A 4-JAW HEAVY DUTY SOCKET</t>
  </si>
  <si>
    <t>SLEMCO</t>
  </si>
  <si>
    <t>30x 36x 10" METER CABINET (Slemco Spec)</t>
  </si>
  <si>
    <t>#12/2C + GRD MOTOR TERM</t>
  </si>
  <si>
    <t>#10/2C + GRD MOTOR TERM</t>
  </si>
  <si>
    <t>#12 WIRE POWER TERM</t>
  </si>
  <si>
    <t>#10 WIRE POWER TERM</t>
  </si>
  <si>
    <t># 8 WIRE POWER TERM</t>
  </si>
  <si>
    <t># 6 WIRE POWER TERM</t>
  </si>
  <si>
    <t># 3 WIRE POWER TERM</t>
  </si>
  <si>
    <t># 2 WIRE POWER TERM</t>
  </si>
  <si>
    <t>#4/0 WIRE POWER TERM</t>
  </si>
  <si>
    <t>#250 WIRE POWER TERM</t>
  </si>
  <si>
    <t>LED no Count</t>
  </si>
  <si>
    <t>No Cost, No Labor</t>
  </si>
  <si>
    <t>Bradly HAND DRYER 2903 280000</t>
  </si>
  <si>
    <t>25'x 4"   POLE ROUND STRAIGHT - STEEL</t>
  </si>
  <si>
    <t>TRENCH (12"x 3' DEEP)</t>
  </si>
  <si>
    <t>BACKFILL (CUBIC YARD)</t>
  </si>
  <si>
    <t>Hand Diging per Hour</t>
  </si>
  <si>
    <t>1" DIAM CORE 4" THICK WALL</t>
  </si>
  <si>
    <t>2" DIAM CORE 4" THICK WALL</t>
  </si>
  <si>
    <t>2" DIAM CORE 6" THICK WALL</t>
  </si>
  <si>
    <t>6" DIAM CORE 6" THICK WALL</t>
  </si>
  <si>
    <t>DEMO FIXTURE 2' X 4' RSC</t>
  </si>
  <si>
    <t>DEMO FIXTURE 1' x 4' RCSD</t>
  </si>
  <si>
    <t>DEMO FIXTURE RCSD DOWN LITE</t>
  </si>
  <si>
    <t>DEMO FIXTURE 2' x 2' SURFACE</t>
  </si>
  <si>
    <t>DEMO FIXTURE INCANDESCENT</t>
  </si>
  <si>
    <t>DEMO FIXTURE WALL PACK</t>
  </si>
  <si>
    <t>REMOVE CLEAN REPAIR AND REINSTALL LIGHT FIXTURE</t>
  </si>
  <si>
    <t>DEMO RECEPTACLE</t>
  </si>
  <si>
    <t>DEMO DEVICE &amp; WIRE REUSE CONDUIT &amp; BOX</t>
  </si>
  <si>
    <t>DEMO Special System Device</t>
  </si>
  <si>
    <t>DEMO  100A DSN SWITCH</t>
  </si>
  <si>
    <t>DEMO HEATER</t>
  </si>
  <si>
    <t>LARGE CLOCK</t>
  </si>
  <si>
    <t>FLOODSAFE UNIT</t>
  </si>
  <si>
    <t>E2 KN-2</t>
  </si>
  <si>
    <t>E2 KN-6</t>
  </si>
  <si>
    <t>E2 KN-7</t>
  </si>
  <si>
    <t>E2 KN-8</t>
  </si>
  <si>
    <t>REMOVE WIRING FROM INTERCOM SPEAKER FOR REUSE</t>
  </si>
  <si>
    <t>DEMO EXSISTING FEEDER</t>
  </si>
  <si>
    <t>Quoted Materials</t>
  </si>
  <si>
    <t>Vendor</t>
  </si>
  <si>
    <t>Lighting Quote</t>
  </si>
  <si>
    <t xml:space="preserve">Gear Quote </t>
  </si>
  <si>
    <t xml:space="preserve"> Clock</t>
  </si>
  <si>
    <t>Bulk Material</t>
  </si>
  <si>
    <t>Markup</t>
  </si>
  <si>
    <t>Job manhours</t>
  </si>
  <si>
    <t>Quoted Material</t>
  </si>
  <si>
    <t>Number of men on job</t>
  </si>
  <si>
    <t>number of trucks</t>
  </si>
  <si>
    <t>SUB Total</t>
  </si>
  <si>
    <t>Truck days</t>
  </si>
  <si>
    <t>Tax</t>
  </si>
  <si>
    <t xml:space="preserve"> Round trip Miles</t>
  </si>
  <si>
    <t>Estimated fuel Cost per gallon</t>
  </si>
  <si>
    <t>Estimated miles per gallon</t>
  </si>
  <si>
    <t>Direct Labor</t>
  </si>
  <si>
    <t>Man Hours</t>
  </si>
  <si>
    <t>Rate</t>
  </si>
  <si>
    <t>Total</t>
  </si>
  <si>
    <t>Truck fuel Cost</t>
  </si>
  <si>
    <t>Composite Labor Rate</t>
  </si>
  <si>
    <t>Suppliers &amp; Subcontractors</t>
  </si>
  <si>
    <t>Quote</t>
  </si>
  <si>
    <t>LIGHTING</t>
  </si>
  <si>
    <t>Elliott Supply</t>
  </si>
  <si>
    <t>NQ</t>
  </si>
  <si>
    <t>Indirect Labor</t>
  </si>
  <si>
    <t>%</t>
  </si>
  <si>
    <t>% of MH</t>
  </si>
  <si>
    <t>Midsouth Supply</t>
  </si>
  <si>
    <t>Project Manager</t>
  </si>
  <si>
    <t>Notoco</t>
  </si>
  <si>
    <t>Gear</t>
  </si>
  <si>
    <t>Sub Contractor</t>
  </si>
  <si>
    <t>Fire Alarm</t>
  </si>
  <si>
    <t>Voice Data</t>
  </si>
  <si>
    <t>Clock</t>
  </si>
  <si>
    <t>Americlock</t>
  </si>
  <si>
    <t>Excavation</t>
  </si>
  <si>
    <t>Cowboy Boring</t>
  </si>
  <si>
    <t>Acceptance Testing</t>
  </si>
  <si>
    <t>Sound &amp; Comunication</t>
  </si>
  <si>
    <t>Louisiana Special Systems</t>
  </si>
  <si>
    <t>Concepts</t>
  </si>
  <si>
    <t>General Expenses</t>
  </si>
  <si>
    <t>QTY</t>
  </si>
  <si>
    <t>Cost</t>
  </si>
  <si>
    <t>Data</t>
  </si>
  <si>
    <t>Southern Technologies</t>
  </si>
  <si>
    <t>Permit</t>
  </si>
  <si>
    <t>Data-tel</t>
  </si>
  <si>
    <t>Temporary Power, Office Power</t>
  </si>
  <si>
    <t>Acceptance</t>
  </si>
  <si>
    <t>Electric Power Systems</t>
  </si>
  <si>
    <t>Site Gas</t>
  </si>
  <si>
    <t>Equipment Delivery &amp; Pickup</t>
  </si>
  <si>
    <t>Equipment</t>
  </si>
  <si>
    <t>Sub Total</t>
  </si>
  <si>
    <t>Excavator By The Month</t>
  </si>
  <si>
    <t>Fuel</t>
  </si>
  <si>
    <t>Trencher By The</t>
  </si>
  <si>
    <t>Packer By The</t>
  </si>
  <si>
    <t>Manlift By The</t>
  </si>
  <si>
    <t>Estimated Equipment Fuel cost</t>
  </si>
  <si>
    <t>Estimate</t>
  </si>
  <si>
    <t>Base</t>
  </si>
  <si>
    <t>Alternate 1</t>
  </si>
  <si>
    <t>Temporary Power</t>
  </si>
  <si>
    <t>Excavator By The Day</t>
  </si>
  <si>
    <t>Total Job</t>
  </si>
  <si>
    <t>UNIT CODES</t>
  </si>
  <si>
    <t>VALUES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</si>
</sst>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76" formatCode="&quot;$&quot;#,##0.00"/>
    <numFmt numFmtId="177" formatCode="_ * #,##0_ ;_ * \-#,##0_ ;_ * &quot;-&quot;_ ;_ @_ "/>
    <numFmt numFmtId="178" formatCode="0.0%"/>
  </numFmts>
  <fonts count="24">
    <font>
      <sz val="11"/>
      <color theme="1"/>
      <name val="Calibri"/>
      <charset val="134"/>
      <scheme val="minor"/>
    </font>
    <font>
      <sz val="16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20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77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7" fillId="9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20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0" fontId="1" fillId="0" borderId="1" xfId="0" applyFont="1" applyBorder="1"/>
    <xf numFmtId="176" fontId="1" fillId="2" borderId="1" xfId="0" applyNumberFormat="1" applyFont="1" applyFill="1" applyBorder="1"/>
    <xf numFmtId="0" fontId="1" fillId="0" borderId="0" xfId="0" applyFont="1" applyAlignment="1">
      <alignment horizontal="center"/>
    </xf>
    <xf numFmtId="176" fontId="1" fillId="3" borderId="1" xfId="0" applyNumberFormat="1" applyFont="1" applyFill="1" applyBorder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/>
    <xf numFmtId="176" fontId="1" fillId="0" borderId="1" xfId="0" applyNumberFormat="1" applyFont="1" applyBorder="1"/>
    <xf numFmtId="2" fontId="1" fillId="2" borderId="1" xfId="0" applyNumberFormat="1" applyFont="1" applyFill="1" applyBorder="1"/>
    <xf numFmtId="0" fontId="1" fillId="3" borderId="1" xfId="0" applyFont="1" applyFill="1" applyBorder="1"/>
    <xf numFmtId="0" fontId="1" fillId="2" borderId="0" xfId="0" applyFont="1" applyFill="1" applyBorder="1"/>
    <xf numFmtId="0" fontId="2" fillId="2" borderId="0" xfId="0" applyFont="1" applyFill="1" applyBorder="1" applyAlignment="1">
      <alignment horizontal="center"/>
    </xf>
    <xf numFmtId="176" fontId="1" fillId="2" borderId="0" xfId="0" applyNumberFormat="1" applyFont="1" applyFill="1" applyBorder="1"/>
    <xf numFmtId="0" fontId="1" fillId="2" borderId="0" xfId="0" applyFont="1" applyFill="1" applyBorder="1" applyAlignment="1">
      <alignment horizontal="center"/>
    </xf>
    <xf numFmtId="9" fontId="1" fillId="0" borderId="0" xfId="0" applyNumberFormat="1" applyFont="1"/>
    <xf numFmtId="178" fontId="1" fillId="0" borderId="0" xfId="6" applyNumberFormat="1" applyFont="1"/>
    <xf numFmtId="9" fontId="1" fillId="0" borderId="0" xfId="6" applyFont="1"/>
    <xf numFmtId="176" fontId="2" fillId="2" borderId="1" xfId="0" applyNumberFormat="1" applyFont="1" applyFill="1" applyBorder="1"/>
    <xf numFmtId="176" fontId="2" fillId="4" borderId="0" xfId="0" applyNumberFormat="1" applyFont="1" applyFill="1" applyBorder="1"/>
    <xf numFmtId="43" fontId="1" fillId="2" borderId="1" xfId="2" applyFont="1" applyFill="1" applyBorder="1"/>
    <xf numFmtId="9" fontId="1" fillId="0" borderId="1" xfId="6" applyFont="1" applyBorder="1"/>
    <xf numFmtId="0" fontId="1" fillId="0" borderId="0" xfId="0" applyFont="1" applyBorder="1" applyAlignment="1">
      <alignment horizontal="center"/>
    </xf>
    <xf numFmtId="9" fontId="1" fillId="0" borderId="0" xfId="6" applyFont="1" applyAlignment="1">
      <alignment horizontal="center"/>
    </xf>
    <xf numFmtId="0" fontId="1" fillId="0" borderId="0" xfId="0" applyFont="1" applyAlignment="1">
      <alignment horizontal="left"/>
    </xf>
    <xf numFmtId="176" fontId="1" fillId="4" borderId="0" xfId="0" applyNumberFormat="1" applyFont="1" applyFill="1" applyBorder="1"/>
    <xf numFmtId="0" fontId="1" fillId="0" borderId="0" xfId="0" applyFont="1" applyBorder="1"/>
    <xf numFmtId="176" fontId="1" fillId="0" borderId="0" xfId="0" applyNumberFormat="1" applyFont="1" applyBorder="1"/>
    <xf numFmtId="9" fontId="1" fillId="0" borderId="0" xfId="6" applyFont="1" applyBorder="1"/>
    <xf numFmtId="2" fontId="1" fillId="3" borderId="1" xfId="0" applyNumberFormat="1" applyFont="1" applyFill="1" applyBorder="1"/>
    <xf numFmtId="0" fontId="1" fillId="2" borderId="0" xfId="0" applyFont="1" applyFill="1"/>
    <xf numFmtId="43" fontId="2" fillId="2" borderId="1" xfId="2" applyFont="1" applyFill="1" applyBorder="1"/>
    <xf numFmtId="0" fontId="2" fillId="0" borderId="0" xfId="0" applyFont="1" applyAlignment="1">
      <alignment horizontal="center"/>
    </xf>
    <xf numFmtId="176" fontId="2" fillId="0" borderId="1" xfId="0" applyNumberFormat="1" applyFont="1" applyBorder="1"/>
    <xf numFmtId="176" fontId="1" fillId="2" borderId="0" xfId="0" applyNumberFormat="1" applyFont="1" applyFill="1"/>
    <xf numFmtId="0" fontId="1" fillId="4" borderId="1" xfId="0" applyFont="1" applyFill="1" applyBorder="1"/>
    <xf numFmtId="176" fontId="1" fillId="4" borderId="1" xfId="0" applyNumberFormat="1" applyFont="1" applyFill="1" applyBorder="1"/>
    <xf numFmtId="9" fontId="1" fillId="0" borderId="1" xfId="0" applyNumberFormat="1" applyFont="1" applyBorder="1"/>
    <xf numFmtId="0" fontId="3" fillId="0" borderId="0" xfId="0" applyFont="1" applyAlignment="1">
      <alignment horizontal="center"/>
    </xf>
    <xf numFmtId="176" fontId="3" fillId="2" borderId="1" xfId="0" applyNumberFormat="1" applyFont="1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2"/>
  <sheetViews>
    <sheetView showGridLines="0" tabSelected="1" topLeftCell="A175" workbookViewId="0">
      <selection activeCell="B204" sqref="B201:B204"/>
    </sheetView>
  </sheetViews>
  <sheetFormatPr defaultColWidth="9.1047619047619" defaultRowHeight="21"/>
  <cols>
    <col min="1" max="1" width="5.88571428571429" style="1" customWidth="1"/>
    <col min="2" max="2" width="83.8857142857143" style="1" customWidth="1"/>
    <col min="3" max="3" width="12" style="1" customWidth="1"/>
    <col min="4" max="4" width="15.3333333333333" style="1" customWidth="1"/>
    <col min="5" max="5" width="6.43809523809524" style="1" customWidth="1"/>
    <col min="6" max="6" width="13.8857142857143" style="1" customWidth="1"/>
    <col min="7" max="7" width="10.4380952380952" style="1" customWidth="1"/>
    <col min="8" max="8" width="20.6666666666667" style="1" customWidth="1"/>
    <col min="9" max="9" width="15.4380952380952" style="1" customWidth="1"/>
    <col min="10" max="10" width="39.4380952380952" style="1" customWidth="1"/>
    <col min="11" max="11" width="16.7809523809524" style="1" customWidth="1"/>
    <col min="12" max="16384" width="9.1047619047619" style="1"/>
  </cols>
  <sheetData>
    <row r="1" spans="2:7">
      <c r="B1" s="2" t="s">
        <v>0</v>
      </c>
      <c r="C1" s="3" t="s">
        <v>1</v>
      </c>
      <c r="D1" s="4">
        <v>600</v>
      </c>
      <c r="F1" s="5" t="s">
        <v>2</v>
      </c>
      <c r="G1" s="5">
        <f>(H256/D1)</f>
        <v>0.833333333333333</v>
      </c>
    </row>
    <row r="2" spans="2:2">
      <c r="B2" s="2" t="s">
        <v>3</v>
      </c>
    </row>
    <row r="4" spans="2:10"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7</v>
      </c>
      <c r="H4" s="6" t="s">
        <v>9</v>
      </c>
      <c r="I4" s="6" t="s">
        <v>10</v>
      </c>
      <c r="J4" s="6" t="s">
        <v>11</v>
      </c>
    </row>
    <row r="5" ht="20.4" customHeight="1" spans="1:10">
      <c r="A5" s="4">
        <v>1</v>
      </c>
      <c r="B5" s="4" t="s">
        <v>12</v>
      </c>
      <c r="C5" s="4">
        <v>21</v>
      </c>
      <c r="D5" s="7">
        <v>0</v>
      </c>
      <c r="E5" s="8" t="s">
        <v>13</v>
      </c>
      <c r="F5" s="4">
        <v>0.6</v>
      </c>
      <c r="G5" s="8" t="s">
        <v>13</v>
      </c>
      <c r="H5" s="7">
        <f>VLOOKUP(E5,'UNIT CODES'!$A$2:$B$5,2,FALSE)*(D5)*(C5)</f>
        <v>0</v>
      </c>
      <c r="I5" s="11">
        <f>VLOOKUP(G5,'UNIT CODES'!$A$2:$B$5,2,FALSE)*(F5)*(C5)</f>
        <v>12.6</v>
      </c>
      <c r="J5" s="1" t="s">
        <v>14</v>
      </c>
    </row>
    <row r="6" spans="1:10">
      <c r="A6" s="4">
        <v>2</v>
      </c>
      <c r="B6" s="4" t="s">
        <v>15</v>
      </c>
      <c r="C6" s="4">
        <v>21</v>
      </c>
      <c r="D6" s="7">
        <v>0</v>
      </c>
      <c r="E6" s="8" t="s">
        <v>13</v>
      </c>
      <c r="F6" s="4">
        <v>0.6</v>
      </c>
      <c r="G6" s="8" t="s">
        <v>13</v>
      </c>
      <c r="H6" s="7">
        <f>VLOOKUP(E6,'UNIT CODES'!$A$2:$B$5,2,FALSE)*(D6)*(C6)</f>
        <v>0</v>
      </c>
      <c r="I6" s="11">
        <f>VLOOKUP(G6,'UNIT CODES'!$A$2:$B$5,2,FALSE)*(F6)*(C6)</f>
        <v>12.6</v>
      </c>
      <c r="J6" s="1" t="s">
        <v>14</v>
      </c>
    </row>
    <row r="7" spans="1:10">
      <c r="A7" s="4">
        <v>3</v>
      </c>
      <c r="B7" s="4" t="s">
        <v>16</v>
      </c>
      <c r="C7" s="4">
        <v>18</v>
      </c>
      <c r="D7" s="7">
        <v>0</v>
      </c>
      <c r="E7" s="8" t="s">
        <v>13</v>
      </c>
      <c r="F7" s="4">
        <v>0.6</v>
      </c>
      <c r="G7" s="8" t="s">
        <v>13</v>
      </c>
      <c r="H7" s="7">
        <f>VLOOKUP(E7,'UNIT CODES'!$A$2:$B$5,2,FALSE)*(D7)*(C7)</f>
        <v>0</v>
      </c>
      <c r="I7" s="11">
        <f>VLOOKUP(G7,'UNIT CODES'!$A$2:$B$5,2,FALSE)*(F7)*(C7)</f>
        <v>10.8</v>
      </c>
      <c r="J7" s="1" t="s">
        <v>14</v>
      </c>
    </row>
    <row r="8" spans="1:10">
      <c r="A8" s="4">
        <v>4</v>
      </c>
      <c r="B8" s="4" t="s">
        <v>17</v>
      </c>
      <c r="C8" s="4">
        <v>3</v>
      </c>
      <c r="D8" s="7">
        <v>0</v>
      </c>
      <c r="E8" s="8" t="s">
        <v>13</v>
      </c>
      <c r="F8" s="4">
        <v>0.6</v>
      </c>
      <c r="G8" s="8" t="s">
        <v>13</v>
      </c>
      <c r="H8" s="7">
        <f>VLOOKUP(E8,'UNIT CODES'!$A$2:$B$5,2,FALSE)*(D8)*(C8)</f>
        <v>0</v>
      </c>
      <c r="I8" s="11">
        <f>VLOOKUP(G8,'UNIT CODES'!$A$2:$B$5,2,FALSE)*(F8)*(C8)</f>
        <v>1.8</v>
      </c>
      <c r="J8" s="1" t="s">
        <v>14</v>
      </c>
    </row>
    <row r="9" spans="1:10">
      <c r="A9" s="4">
        <v>5</v>
      </c>
      <c r="B9" s="4" t="s">
        <v>18</v>
      </c>
      <c r="C9" s="4">
        <v>1</v>
      </c>
      <c r="D9" s="7">
        <v>0</v>
      </c>
      <c r="E9" s="8" t="s">
        <v>13</v>
      </c>
      <c r="F9" s="4">
        <v>1.5</v>
      </c>
      <c r="G9" s="8" t="s">
        <v>13</v>
      </c>
      <c r="H9" s="7">
        <f>VLOOKUP(E9,'UNIT CODES'!$A$2:$B$5,2,FALSE)*(D9)*(C9)</f>
        <v>0</v>
      </c>
      <c r="I9" s="11">
        <f>VLOOKUP(G9,'UNIT CODES'!$A$2:$B$5,2,FALSE)*(F9)*(C9)</f>
        <v>1.5</v>
      </c>
      <c r="J9" s="1" t="s">
        <v>14</v>
      </c>
    </row>
    <row r="10" spans="1:10">
      <c r="A10" s="4">
        <v>6</v>
      </c>
      <c r="B10" s="4" t="s">
        <v>19</v>
      </c>
      <c r="C10" s="4">
        <v>3</v>
      </c>
      <c r="D10" s="7">
        <v>0</v>
      </c>
      <c r="E10" s="8" t="s">
        <v>13</v>
      </c>
      <c r="F10" s="4">
        <v>0.4</v>
      </c>
      <c r="G10" s="8" t="s">
        <v>13</v>
      </c>
      <c r="H10" s="7">
        <f>VLOOKUP(E10,'UNIT CODES'!$A$2:$B$5,2,FALSE)*(D10)*(C10)</f>
        <v>0</v>
      </c>
      <c r="I10" s="11">
        <f>VLOOKUP(G10,'UNIT CODES'!$A$2:$B$5,2,FALSE)*(F10)*(C10)</f>
        <v>1.2</v>
      </c>
      <c r="J10" s="1" t="s">
        <v>14</v>
      </c>
    </row>
    <row r="11" spans="1:10">
      <c r="A11" s="4">
        <v>7</v>
      </c>
      <c r="B11" s="4" t="s">
        <v>20</v>
      </c>
      <c r="C11" s="4">
        <v>16</v>
      </c>
      <c r="D11" s="7">
        <v>0</v>
      </c>
      <c r="E11" s="8" t="s">
        <v>13</v>
      </c>
      <c r="F11" s="4">
        <v>1</v>
      </c>
      <c r="G11" s="8" t="s">
        <v>13</v>
      </c>
      <c r="H11" s="7">
        <f>VLOOKUP(E11,'UNIT CODES'!$A$2:$B$5,2,FALSE)*(D11)*(C11)</f>
        <v>0</v>
      </c>
      <c r="I11" s="11">
        <f>VLOOKUP(G11,'UNIT CODES'!$A$2:$B$5,2,FALSE)*(F11)*(C11)</f>
        <v>16</v>
      </c>
      <c r="J11" s="1" t="s">
        <v>14</v>
      </c>
    </row>
    <row r="12" spans="1:10">
      <c r="A12" s="4">
        <v>8</v>
      </c>
      <c r="B12" s="4" t="s">
        <v>21</v>
      </c>
      <c r="C12" s="4">
        <v>4</v>
      </c>
      <c r="D12" s="7">
        <v>0</v>
      </c>
      <c r="E12" s="8" t="s">
        <v>13</v>
      </c>
      <c r="F12" s="4">
        <v>1</v>
      </c>
      <c r="G12" s="8" t="s">
        <v>13</v>
      </c>
      <c r="H12" s="7">
        <f>VLOOKUP(E12,'UNIT CODES'!$A$2:$B$5,2,FALSE)*(D12)*(C12)</f>
        <v>0</v>
      </c>
      <c r="I12" s="11">
        <f>VLOOKUP(G12,'UNIT CODES'!$A$2:$B$5,2,FALSE)*(F12)*(C12)</f>
        <v>4</v>
      </c>
      <c r="J12" s="1" t="s">
        <v>14</v>
      </c>
    </row>
    <row r="13" spans="1:10">
      <c r="A13" s="4">
        <v>9</v>
      </c>
      <c r="B13" s="4" t="s">
        <v>22</v>
      </c>
      <c r="C13" s="4">
        <v>1</v>
      </c>
      <c r="D13" s="7">
        <v>0</v>
      </c>
      <c r="E13" s="8" t="s">
        <v>13</v>
      </c>
      <c r="F13" s="4">
        <v>0.75</v>
      </c>
      <c r="G13" s="8" t="s">
        <v>13</v>
      </c>
      <c r="H13" s="7">
        <f>VLOOKUP(E13,'UNIT CODES'!$A$2:$B$5,2,FALSE)*(D13)*(C13)</f>
        <v>0</v>
      </c>
      <c r="I13" s="11">
        <f>VLOOKUP(G13,'UNIT CODES'!$A$2:$B$5,2,FALSE)*(F13)*(C13)</f>
        <v>0.75</v>
      </c>
      <c r="J13" s="1" t="s">
        <v>14</v>
      </c>
    </row>
    <row r="14" spans="1:10">
      <c r="A14" s="4">
        <v>10</v>
      </c>
      <c r="B14" s="4" t="s">
        <v>23</v>
      </c>
      <c r="C14" s="4">
        <v>7</v>
      </c>
      <c r="D14" s="7">
        <v>0</v>
      </c>
      <c r="E14" s="8" t="s">
        <v>13</v>
      </c>
      <c r="F14" s="4">
        <v>0.55</v>
      </c>
      <c r="G14" s="8" t="s">
        <v>13</v>
      </c>
      <c r="H14" s="7">
        <f>VLOOKUP(E14,'UNIT CODES'!$A$2:$B$5,2,FALSE)*(D14)*(C14)</f>
        <v>0</v>
      </c>
      <c r="I14" s="11">
        <f>VLOOKUP(G14,'UNIT CODES'!$A$2:$B$5,2,FALSE)*(F14)*(C14)</f>
        <v>3.85</v>
      </c>
      <c r="J14" s="1" t="s">
        <v>14</v>
      </c>
    </row>
    <row r="15" spans="1:10">
      <c r="A15" s="4">
        <v>11</v>
      </c>
      <c r="B15" s="4" t="s">
        <v>24</v>
      </c>
      <c r="C15" s="4">
        <v>2</v>
      </c>
      <c r="D15" s="7">
        <v>0</v>
      </c>
      <c r="E15" s="8" t="s">
        <v>13</v>
      </c>
      <c r="F15" s="4">
        <v>0.35</v>
      </c>
      <c r="G15" s="8" t="s">
        <v>13</v>
      </c>
      <c r="H15" s="7">
        <f>VLOOKUP(E15,'UNIT CODES'!$A$2:$B$5,2,FALSE)*(D15)*(C15)</f>
        <v>0</v>
      </c>
      <c r="I15" s="11">
        <f>VLOOKUP(G15,'UNIT CODES'!$A$2:$B$5,2,FALSE)*(F15)*(C15)</f>
        <v>0.7</v>
      </c>
      <c r="J15" s="1" t="s">
        <v>14</v>
      </c>
    </row>
    <row r="16" spans="1:10">
      <c r="A16" s="4">
        <v>12</v>
      </c>
      <c r="B16" s="4" t="s">
        <v>25</v>
      </c>
      <c r="C16" s="4">
        <v>2</v>
      </c>
      <c r="D16" s="7">
        <v>0</v>
      </c>
      <c r="E16" s="8" t="s">
        <v>13</v>
      </c>
      <c r="F16" s="4">
        <v>0.35</v>
      </c>
      <c r="G16" s="8" t="s">
        <v>13</v>
      </c>
      <c r="H16" s="7">
        <f>VLOOKUP(E16,'UNIT CODES'!$A$2:$B$5,2,FALSE)*(D16)*(C16)</f>
        <v>0</v>
      </c>
      <c r="I16" s="11">
        <f>VLOOKUP(G16,'UNIT CODES'!$A$2:$B$5,2,FALSE)*(F16)*(C16)</f>
        <v>0.7</v>
      </c>
      <c r="J16" s="1" t="s">
        <v>14</v>
      </c>
    </row>
    <row r="17" spans="1:10">
      <c r="A17" s="4">
        <v>13</v>
      </c>
      <c r="B17" s="4" t="s">
        <v>26</v>
      </c>
      <c r="C17" s="4">
        <v>1</v>
      </c>
      <c r="D17" s="7">
        <v>0</v>
      </c>
      <c r="E17" s="8" t="s">
        <v>13</v>
      </c>
      <c r="F17" s="4">
        <v>26</v>
      </c>
      <c r="G17" s="8" t="s">
        <v>13</v>
      </c>
      <c r="H17" s="7">
        <f>VLOOKUP(E17,'UNIT CODES'!$A$2:$B$5,2,FALSE)*(D17)*(C17)</f>
        <v>0</v>
      </c>
      <c r="I17" s="11">
        <f>VLOOKUP(G17,'UNIT CODES'!$A$2:$B$5,2,FALSE)*(F17)*(C17)</f>
        <v>26</v>
      </c>
      <c r="J17" s="1" t="s">
        <v>27</v>
      </c>
    </row>
    <row r="18" spans="1:10">
      <c r="A18" s="4">
        <v>14</v>
      </c>
      <c r="B18" s="4" t="s">
        <v>28</v>
      </c>
      <c r="C18" s="4">
        <v>1</v>
      </c>
      <c r="D18" s="7">
        <v>0</v>
      </c>
      <c r="E18" s="8" t="s">
        <v>13</v>
      </c>
      <c r="F18" s="4">
        <v>3.5</v>
      </c>
      <c r="G18" s="8" t="s">
        <v>13</v>
      </c>
      <c r="H18" s="7">
        <f>VLOOKUP(E18,'UNIT CODES'!$A$2:$B$5,2,FALSE)*(D18)*(C18)</f>
        <v>0</v>
      </c>
      <c r="I18" s="11">
        <f>VLOOKUP(G18,'UNIT CODES'!$A$2:$B$5,2,FALSE)*(F18)*(C18)</f>
        <v>3.5</v>
      </c>
      <c r="J18" s="1" t="s">
        <v>27</v>
      </c>
    </row>
    <row r="19" spans="1:9">
      <c r="A19" s="4">
        <v>15</v>
      </c>
      <c r="B19" s="4" t="s">
        <v>29</v>
      </c>
      <c r="C19" s="9">
        <v>3800</v>
      </c>
      <c r="D19" s="10">
        <v>28.24</v>
      </c>
      <c r="E19" s="8" t="s">
        <v>30</v>
      </c>
      <c r="F19" s="4">
        <v>2.78</v>
      </c>
      <c r="G19" s="8" t="s">
        <v>30</v>
      </c>
      <c r="H19" s="5">
        <f>VLOOKUP(E19,'UNIT CODES'!$A$2:$B$5,2,FALSE)*(D19)*(C19)</f>
        <v>1073.12</v>
      </c>
      <c r="I19" s="11">
        <f>VLOOKUP(G19,'UNIT CODES'!$A$2:$B$5,2,FALSE)*(F19)*(C19)</f>
        <v>105.64</v>
      </c>
    </row>
    <row r="20" spans="1:9">
      <c r="A20" s="4">
        <v>16</v>
      </c>
      <c r="B20" s="4" t="s">
        <v>31</v>
      </c>
      <c r="C20" s="4">
        <v>665</v>
      </c>
      <c r="D20" s="10">
        <v>47.86</v>
      </c>
      <c r="E20" s="8" t="s">
        <v>30</v>
      </c>
      <c r="F20" s="4">
        <v>3.2</v>
      </c>
      <c r="G20" s="8" t="s">
        <v>30</v>
      </c>
      <c r="H20" s="5">
        <f>VLOOKUP(E20,'UNIT CODES'!$A$2:$B$5,2,FALSE)*(D20)*(C20)</f>
        <v>318.269</v>
      </c>
      <c r="I20" s="11">
        <f>VLOOKUP(G20,'UNIT CODES'!$A$2:$B$5,2,FALSE)*(F20)*(C20)</f>
        <v>21.28</v>
      </c>
    </row>
    <row r="21" spans="1:9">
      <c r="A21" s="4">
        <v>17</v>
      </c>
      <c r="B21" s="4" t="s">
        <v>32</v>
      </c>
      <c r="C21" s="4">
        <v>740</v>
      </c>
      <c r="D21" s="10">
        <v>82.43</v>
      </c>
      <c r="E21" s="8" t="s">
        <v>30</v>
      </c>
      <c r="F21" s="4">
        <v>4.05</v>
      </c>
      <c r="G21" s="8" t="s">
        <v>30</v>
      </c>
      <c r="H21" s="5">
        <f>VLOOKUP(E21,'UNIT CODES'!$A$2:$B$5,2,FALSE)*(D21)*(C21)</f>
        <v>609.982</v>
      </c>
      <c r="I21" s="11">
        <f>VLOOKUP(G21,'UNIT CODES'!$A$2:$B$5,2,FALSE)*(F21)*(C21)</f>
        <v>29.97</v>
      </c>
    </row>
    <row r="22" spans="1:9">
      <c r="A22" s="4">
        <v>18</v>
      </c>
      <c r="B22" s="4" t="s">
        <v>33</v>
      </c>
      <c r="C22" s="4">
        <v>390</v>
      </c>
      <c r="D22" s="10">
        <v>136.36</v>
      </c>
      <c r="E22" s="8" t="s">
        <v>30</v>
      </c>
      <c r="F22" s="4">
        <v>4.7</v>
      </c>
      <c r="G22" s="8" t="s">
        <v>30</v>
      </c>
      <c r="H22" s="5">
        <f>VLOOKUP(E22,'UNIT CODES'!$A$2:$B$5,2,FALSE)*(D22)*(C22)</f>
        <v>531.804</v>
      </c>
      <c r="I22" s="11">
        <f>VLOOKUP(G22,'UNIT CODES'!$A$2:$B$5,2,FALSE)*(F22)*(C22)</f>
        <v>18.33</v>
      </c>
    </row>
    <row r="23" spans="1:9">
      <c r="A23" s="4">
        <v>19</v>
      </c>
      <c r="B23" s="4" t="s">
        <v>34</v>
      </c>
      <c r="C23" s="4">
        <v>80</v>
      </c>
      <c r="D23" s="10">
        <v>196.54</v>
      </c>
      <c r="E23" s="8" t="s">
        <v>30</v>
      </c>
      <c r="F23" s="4">
        <v>6.8</v>
      </c>
      <c r="G23" s="8" t="s">
        <v>30</v>
      </c>
      <c r="H23" s="5">
        <f>VLOOKUP(E23,'UNIT CODES'!$A$2:$B$5,2,FALSE)*(D23)*(C23)</f>
        <v>157.232</v>
      </c>
      <c r="I23" s="11">
        <f>VLOOKUP(G23,'UNIT CODES'!$A$2:$B$5,2,FALSE)*(F23)*(C23)</f>
        <v>5.44</v>
      </c>
    </row>
    <row r="24" spans="1:9">
      <c r="A24" s="4">
        <v>20</v>
      </c>
      <c r="B24" s="4" t="s">
        <v>35</v>
      </c>
      <c r="C24" s="4">
        <v>4</v>
      </c>
      <c r="D24" s="10">
        <v>9.46</v>
      </c>
      <c r="E24" s="8" t="s">
        <v>13</v>
      </c>
      <c r="F24" s="4">
        <v>45</v>
      </c>
      <c r="G24" s="8" t="s">
        <v>30</v>
      </c>
      <c r="H24" s="5">
        <f>VLOOKUP(E24,'UNIT CODES'!$A$2:$B$5,2,FALSE)*(D24)*(C24)</f>
        <v>37.84</v>
      </c>
      <c r="I24" s="11">
        <f>VLOOKUP(G24,'UNIT CODES'!$A$2:$B$5,2,FALSE)*(F24)*(C24)</f>
        <v>1.8</v>
      </c>
    </row>
    <row r="25" spans="1:9">
      <c r="A25" s="4">
        <v>21</v>
      </c>
      <c r="B25" s="4" t="s">
        <v>36</v>
      </c>
      <c r="C25" s="4">
        <v>495</v>
      </c>
      <c r="D25" s="10">
        <v>23.18</v>
      </c>
      <c r="E25" s="8" t="s">
        <v>30</v>
      </c>
      <c r="F25" s="4">
        <v>8</v>
      </c>
      <c r="G25" s="8" t="s">
        <v>30</v>
      </c>
      <c r="H25" s="5">
        <f>VLOOKUP(E25,'UNIT CODES'!$A$2:$B$5,2,FALSE)*(D25)*(C25)</f>
        <v>114.741</v>
      </c>
      <c r="I25" s="11">
        <f>VLOOKUP(G25,'UNIT CODES'!$A$2:$B$5,2,FALSE)*(F25)*(C25)</f>
        <v>39.6</v>
      </c>
    </row>
    <row r="26" spans="1:9">
      <c r="A26" s="4">
        <v>22</v>
      </c>
      <c r="B26" s="4" t="s">
        <v>37</v>
      </c>
      <c r="C26" s="4">
        <v>112</v>
      </c>
      <c r="D26" s="10">
        <v>37.7</v>
      </c>
      <c r="E26" s="8" t="s">
        <v>30</v>
      </c>
      <c r="F26" s="4">
        <v>10</v>
      </c>
      <c r="G26" s="8" t="s">
        <v>30</v>
      </c>
      <c r="H26" s="5">
        <f>VLOOKUP(E26,'UNIT CODES'!$A$2:$B$5,2,FALSE)*(D26)*(C26)</f>
        <v>42.224</v>
      </c>
      <c r="I26" s="11">
        <f>VLOOKUP(G26,'UNIT CODES'!$A$2:$B$5,2,FALSE)*(F26)*(C26)</f>
        <v>11.2</v>
      </c>
    </row>
    <row r="27" spans="1:9">
      <c r="A27" s="4">
        <v>23</v>
      </c>
      <c r="B27" s="4" t="s">
        <v>38</v>
      </c>
      <c r="C27" s="4">
        <v>123</v>
      </c>
      <c r="D27" s="10">
        <v>70.46</v>
      </c>
      <c r="E27" s="8" t="s">
        <v>30</v>
      </c>
      <c r="F27" s="4">
        <v>12</v>
      </c>
      <c r="G27" s="8" t="s">
        <v>30</v>
      </c>
      <c r="H27" s="5">
        <f>VLOOKUP(E27,'UNIT CODES'!$A$2:$B$5,2,FALSE)*(D27)*(C27)</f>
        <v>86.6658</v>
      </c>
      <c r="I27" s="11">
        <f>VLOOKUP(G27,'UNIT CODES'!$A$2:$B$5,2,FALSE)*(F27)*(C27)</f>
        <v>14.76</v>
      </c>
    </row>
    <row r="28" spans="1:9">
      <c r="A28" s="4">
        <v>24</v>
      </c>
      <c r="B28" s="4" t="s">
        <v>39</v>
      </c>
      <c r="C28" s="4">
        <v>1</v>
      </c>
      <c r="D28" s="10">
        <v>137.23</v>
      </c>
      <c r="E28" s="8" t="s">
        <v>30</v>
      </c>
      <c r="F28" s="4">
        <v>14</v>
      </c>
      <c r="G28" s="8" t="s">
        <v>30</v>
      </c>
      <c r="H28" s="5">
        <f>VLOOKUP(E28,'UNIT CODES'!$A$2:$B$5,2,FALSE)*(D28)*(C28)</f>
        <v>1.3723</v>
      </c>
      <c r="I28" s="11">
        <f>VLOOKUP(G28,'UNIT CODES'!$A$2:$B$5,2,FALSE)*(F28)*(C28)</f>
        <v>0.14</v>
      </c>
    </row>
    <row r="29" spans="1:9">
      <c r="A29" s="4">
        <v>25</v>
      </c>
      <c r="B29" s="4" t="s">
        <v>40</v>
      </c>
      <c r="C29" s="4">
        <v>325</v>
      </c>
      <c r="D29" s="10">
        <v>29.92</v>
      </c>
      <c r="E29" s="8" t="s">
        <v>30</v>
      </c>
      <c r="F29" s="4">
        <v>3.2</v>
      </c>
      <c r="G29" s="8" t="s">
        <v>30</v>
      </c>
      <c r="H29" s="5">
        <f>VLOOKUP(E29,'UNIT CODES'!$A$2:$B$5,2,FALSE)*(D29)*(C29)</f>
        <v>97.24</v>
      </c>
      <c r="I29" s="11">
        <f>VLOOKUP(G29,'UNIT CODES'!$A$2:$B$5,2,FALSE)*(F29)*(C29)</f>
        <v>10.4</v>
      </c>
    </row>
    <row r="30" spans="1:9">
      <c r="A30" s="4">
        <v>26</v>
      </c>
      <c r="B30" s="4" t="s">
        <v>41</v>
      </c>
      <c r="C30" s="4">
        <v>55</v>
      </c>
      <c r="D30" s="10">
        <v>46.44</v>
      </c>
      <c r="E30" s="8" t="s">
        <v>30</v>
      </c>
      <c r="F30" s="4">
        <v>4</v>
      </c>
      <c r="G30" s="8" t="s">
        <v>30</v>
      </c>
      <c r="H30" s="5">
        <f>VLOOKUP(E30,'UNIT CODES'!$A$2:$B$5,2,FALSE)*(D30)*(C30)</f>
        <v>25.542</v>
      </c>
      <c r="I30" s="11">
        <f>VLOOKUP(G30,'UNIT CODES'!$A$2:$B$5,2,FALSE)*(F30)*(C30)</f>
        <v>2.2</v>
      </c>
    </row>
    <row r="31" spans="1:9">
      <c r="A31" s="4">
        <v>27</v>
      </c>
      <c r="B31" s="4" t="s">
        <v>42</v>
      </c>
      <c r="C31" s="4">
        <v>23</v>
      </c>
      <c r="D31" s="10">
        <v>80.53</v>
      </c>
      <c r="E31" s="8" t="s">
        <v>30</v>
      </c>
      <c r="F31" s="4">
        <v>5</v>
      </c>
      <c r="G31" s="8" t="s">
        <v>30</v>
      </c>
      <c r="H31" s="5">
        <f>VLOOKUP(E31,'UNIT CODES'!$A$2:$B$5,2,FALSE)*(D31)*(C31)</f>
        <v>18.5219</v>
      </c>
      <c r="I31" s="11">
        <f>VLOOKUP(G31,'UNIT CODES'!$A$2:$B$5,2,FALSE)*(F31)*(C31)</f>
        <v>1.15</v>
      </c>
    </row>
    <row r="32" spans="1:9">
      <c r="A32" s="4">
        <v>28</v>
      </c>
      <c r="B32" s="4" t="s">
        <v>43</v>
      </c>
      <c r="C32" s="4">
        <v>20</v>
      </c>
      <c r="D32" s="10">
        <v>205.82</v>
      </c>
      <c r="E32" s="8" t="s">
        <v>30</v>
      </c>
      <c r="F32" s="4">
        <v>18.2</v>
      </c>
      <c r="G32" s="8" t="s">
        <v>30</v>
      </c>
      <c r="H32" s="5">
        <f>VLOOKUP(E32,'UNIT CODES'!$A$2:$B$5,2,FALSE)*(D32)*(C32)</f>
        <v>41.164</v>
      </c>
      <c r="I32" s="11">
        <f>VLOOKUP(G32,'UNIT CODES'!$A$2:$B$5,2,FALSE)*(F32)*(C32)</f>
        <v>3.64</v>
      </c>
    </row>
    <row r="33" spans="1:9">
      <c r="A33" s="4">
        <v>29</v>
      </c>
      <c r="B33" s="4" t="s">
        <v>44</v>
      </c>
      <c r="C33" s="4">
        <v>4</v>
      </c>
      <c r="D33" s="10">
        <v>434</v>
      </c>
      <c r="E33" s="8" t="s">
        <v>30</v>
      </c>
      <c r="F33" s="4">
        <v>26</v>
      </c>
      <c r="G33" s="8" t="s">
        <v>30</v>
      </c>
      <c r="H33" s="5">
        <f>VLOOKUP(E33,'UNIT CODES'!$A$2:$B$5,2,FALSE)*(D33)*(C33)</f>
        <v>17.36</v>
      </c>
      <c r="I33" s="11">
        <f>VLOOKUP(G33,'UNIT CODES'!$A$2:$B$5,2,FALSE)*(F33)*(C33)</f>
        <v>1.04</v>
      </c>
    </row>
    <row r="34" spans="1:9">
      <c r="A34" s="4">
        <v>30</v>
      </c>
      <c r="B34" s="4" t="s">
        <v>45</v>
      </c>
      <c r="C34" s="4">
        <v>35</v>
      </c>
      <c r="D34" s="10">
        <v>224.4</v>
      </c>
      <c r="E34" s="8" t="s">
        <v>30</v>
      </c>
      <c r="F34" s="4">
        <v>14</v>
      </c>
      <c r="G34" s="8" t="s">
        <v>30</v>
      </c>
      <c r="H34" s="5">
        <f>VLOOKUP(E34,'UNIT CODES'!$A$2:$B$5,2,FALSE)*(D34)*(C34)</f>
        <v>78.54</v>
      </c>
      <c r="I34" s="11">
        <f>VLOOKUP(G34,'UNIT CODES'!$A$2:$B$5,2,FALSE)*(F34)*(C34)</f>
        <v>4.9</v>
      </c>
    </row>
    <row r="35" spans="1:9">
      <c r="A35" s="4">
        <v>31</v>
      </c>
      <c r="B35" s="4" t="s">
        <v>46</v>
      </c>
      <c r="C35" s="4">
        <v>12</v>
      </c>
      <c r="D35" s="10">
        <v>444.44</v>
      </c>
      <c r="E35" s="8" t="s">
        <v>30</v>
      </c>
      <c r="F35" s="4">
        <v>22</v>
      </c>
      <c r="G35" s="8" t="s">
        <v>30</v>
      </c>
      <c r="H35" s="5">
        <f>VLOOKUP(E35,'UNIT CODES'!$A$2:$B$5,2,FALSE)*(D35)*(C35)</f>
        <v>53.3328</v>
      </c>
      <c r="I35" s="11">
        <f>VLOOKUP(G35,'UNIT CODES'!$A$2:$B$5,2,FALSE)*(F35)*(C35)</f>
        <v>2.64</v>
      </c>
    </row>
    <row r="36" spans="1:9">
      <c r="A36" s="4">
        <v>32</v>
      </c>
      <c r="B36" s="4" t="s">
        <v>47</v>
      </c>
      <c r="C36" s="4">
        <v>7</v>
      </c>
      <c r="D36" s="10">
        <v>10</v>
      </c>
      <c r="E36" s="8" t="s">
        <v>13</v>
      </c>
      <c r="F36" s="4">
        <v>0.5</v>
      </c>
      <c r="G36" s="8" t="s">
        <v>13</v>
      </c>
      <c r="H36" s="5">
        <f>VLOOKUP(E36,'UNIT CODES'!$A$2:$B$5,2,FALSE)*(D36)*(C36)</f>
        <v>70</v>
      </c>
      <c r="I36" s="11">
        <f>VLOOKUP(G36,'UNIT CODES'!$A$2:$B$5,2,FALSE)*(F36)*(C36)</f>
        <v>3.5</v>
      </c>
    </row>
    <row r="37" spans="1:9">
      <c r="A37" s="4">
        <v>33</v>
      </c>
      <c r="B37" s="4" t="s">
        <v>48</v>
      </c>
      <c r="C37" s="4">
        <v>8</v>
      </c>
      <c r="D37" s="10">
        <v>93.64</v>
      </c>
      <c r="E37" s="8" t="s">
        <v>30</v>
      </c>
      <c r="F37" s="4">
        <v>5.2</v>
      </c>
      <c r="G37" s="8" t="s">
        <v>30</v>
      </c>
      <c r="H37" s="5">
        <f>VLOOKUP(E37,'UNIT CODES'!$A$2:$B$5,2,FALSE)*(D37)*(C37)</f>
        <v>7.4912</v>
      </c>
      <c r="I37" s="11">
        <f>VLOOKUP(G37,'UNIT CODES'!$A$2:$B$5,2,FALSE)*(F37)*(C37)</f>
        <v>0.416</v>
      </c>
    </row>
    <row r="38" spans="1:9">
      <c r="A38" s="4">
        <v>34</v>
      </c>
      <c r="B38" s="4" t="s">
        <v>49</v>
      </c>
      <c r="C38" s="4">
        <v>1</v>
      </c>
      <c r="D38" s="10">
        <v>146.43</v>
      </c>
      <c r="E38" s="8" t="s">
        <v>30</v>
      </c>
      <c r="F38" s="4">
        <v>7.8</v>
      </c>
      <c r="G38" s="8" t="s">
        <v>30</v>
      </c>
      <c r="H38" s="5">
        <f>VLOOKUP(E38,'UNIT CODES'!$A$2:$B$5,2,FALSE)*(D38)*(C38)</f>
        <v>1.4643</v>
      </c>
      <c r="I38" s="11">
        <f>VLOOKUP(G38,'UNIT CODES'!$A$2:$B$5,2,FALSE)*(F38)*(C38)</f>
        <v>0.078</v>
      </c>
    </row>
    <row r="39" spans="1:9">
      <c r="A39" s="4">
        <v>35</v>
      </c>
      <c r="B39" s="4" t="s">
        <v>50</v>
      </c>
      <c r="C39" s="4">
        <v>100</v>
      </c>
      <c r="D39" s="10">
        <v>150.34</v>
      </c>
      <c r="E39" s="8" t="s">
        <v>30</v>
      </c>
      <c r="F39" s="4">
        <v>5</v>
      </c>
      <c r="G39" s="8" t="s">
        <v>30</v>
      </c>
      <c r="H39" s="5">
        <f>VLOOKUP(E39,'UNIT CODES'!$A$2:$B$5,2,FALSE)*(D39)*(C39)</f>
        <v>150.34</v>
      </c>
      <c r="I39" s="11">
        <f>VLOOKUP(G39,'UNIT CODES'!$A$2:$B$5,2,FALSE)*(F39)*(C39)</f>
        <v>5</v>
      </c>
    </row>
    <row r="40" spans="1:9">
      <c r="A40" s="4">
        <v>36</v>
      </c>
      <c r="B40" s="4" t="s">
        <v>51</v>
      </c>
      <c r="C40" s="4">
        <v>110</v>
      </c>
      <c r="D40" s="10">
        <v>236.81</v>
      </c>
      <c r="E40" s="8" t="s">
        <v>30</v>
      </c>
      <c r="F40" s="4">
        <v>6.2</v>
      </c>
      <c r="G40" s="8" t="s">
        <v>30</v>
      </c>
      <c r="H40" s="5">
        <f>VLOOKUP(E40,'UNIT CODES'!$A$2:$B$5,2,FALSE)*(D40)*(C40)</f>
        <v>260.491</v>
      </c>
      <c r="I40" s="11">
        <f>VLOOKUP(G40,'UNIT CODES'!$A$2:$B$5,2,FALSE)*(F40)*(C40)</f>
        <v>6.82</v>
      </c>
    </row>
    <row r="41" spans="1:9">
      <c r="A41" s="4">
        <v>37</v>
      </c>
      <c r="B41" s="4" t="s">
        <v>52</v>
      </c>
      <c r="C41" s="4">
        <v>100</v>
      </c>
      <c r="D41" s="10">
        <v>339.79</v>
      </c>
      <c r="E41" s="8" t="s">
        <v>30</v>
      </c>
      <c r="F41" s="4">
        <v>7.3</v>
      </c>
      <c r="G41" s="8" t="s">
        <v>30</v>
      </c>
      <c r="H41" s="5">
        <f>VLOOKUP(E41,'UNIT CODES'!$A$2:$B$5,2,FALSE)*(D41)*(C41)</f>
        <v>339.79</v>
      </c>
      <c r="I41" s="11">
        <f>VLOOKUP(G41,'UNIT CODES'!$A$2:$B$5,2,FALSE)*(F41)*(C41)</f>
        <v>7.3</v>
      </c>
    </row>
    <row r="42" spans="1:9">
      <c r="A42" s="4">
        <v>38</v>
      </c>
      <c r="B42" s="4" t="s">
        <v>53</v>
      </c>
      <c r="C42" s="4">
        <v>20</v>
      </c>
      <c r="D42" s="10">
        <v>383.3</v>
      </c>
      <c r="E42" s="8" t="s">
        <v>30</v>
      </c>
      <c r="F42" s="4">
        <v>8.5</v>
      </c>
      <c r="G42" s="8" t="s">
        <v>30</v>
      </c>
      <c r="H42" s="5">
        <f>VLOOKUP(E42,'UNIT CODES'!$A$2:$B$5,2,FALSE)*(D42)*(C42)</f>
        <v>76.66</v>
      </c>
      <c r="I42" s="11">
        <f>VLOOKUP(G42,'UNIT CODES'!$A$2:$B$5,2,FALSE)*(F42)*(C42)</f>
        <v>1.7</v>
      </c>
    </row>
    <row r="43" spans="1:9">
      <c r="A43" s="4">
        <v>39</v>
      </c>
      <c r="B43" s="4" t="s">
        <v>54</v>
      </c>
      <c r="C43" s="4">
        <v>60</v>
      </c>
      <c r="D43" s="10">
        <v>476</v>
      </c>
      <c r="E43" s="8" t="s">
        <v>30</v>
      </c>
      <c r="F43" s="4">
        <v>10.5</v>
      </c>
      <c r="G43" s="8" t="s">
        <v>30</v>
      </c>
      <c r="H43" s="5">
        <f>VLOOKUP(E43,'UNIT CODES'!$A$2:$B$5,2,FALSE)*(D43)*(C43)</f>
        <v>285.6</v>
      </c>
      <c r="I43" s="11">
        <f>VLOOKUP(G43,'UNIT CODES'!$A$2:$B$5,2,FALSE)*(F43)*(C43)</f>
        <v>6.3</v>
      </c>
    </row>
    <row r="44" spans="1:9">
      <c r="A44" s="4">
        <v>40</v>
      </c>
      <c r="B44" s="4" t="s">
        <v>55</v>
      </c>
      <c r="C44" s="4">
        <v>8</v>
      </c>
      <c r="D44" s="10">
        <v>537.92</v>
      </c>
      <c r="E44" s="8" t="s">
        <v>30</v>
      </c>
      <c r="F44" s="4">
        <v>25</v>
      </c>
      <c r="G44" s="8" t="s">
        <v>30</v>
      </c>
      <c r="H44" s="5">
        <f>VLOOKUP(E44,'UNIT CODES'!$A$2:$B$5,2,FALSE)*(D44)*(C44)</f>
        <v>43.0336</v>
      </c>
      <c r="I44" s="11">
        <f>VLOOKUP(G44,'UNIT CODES'!$A$2:$B$5,2,FALSE)*(F44)*(C44)</f>
        <v>2</v>
      </c>
    </row>
    <row r="45" spans="1:9">
      <c r="A45" s="4">
        <v>41</v>
      </c>
      <c r="B45" s="4" t="s">
        <v>56</v>
      </c>
      <c r="C45" s="4">
        <v>10</v>
      </c>
      <c r="D45" s="10">
        <v>824.82</v>
      </c>
      <c r="E45" s="8" t="s">
        <v>30</v>
      </c>
      <c r="F45" s="4">
        <v>32</v>
      </c>
      <c r="G45" s="8" t="s">
        <v>30</v>
      </c>
      <c r="H45" s="5">
        <f>VLOOKUP(E45,'UNIT CODES'!$A$2:$B$5,2,FALSE)*(D45)*(C45)</f>
        <v>82.482</v>
      </c>
      <c r="I45" s="11">
        <f>VLOOKUP(G45,'UNIT CODES'!$A$2:$B$5,2,FALSE)*(F45)*(C45)</f>
        <v>3.2</v>
      </c>
    </row>
    <row r="46" spans="1:9">
      <c r="A46" s="4">
        <v>42</v>
      </c>
      <c r="B46" s="4" t="s">
        <v>57</v>
      </c>
      <c r="C46" s="4">
        <v>6</v>
      </c>
      <c r="D46" s="10">
        <v>1131.74</v>
      </c>
      <c r="E46" s="8" t="s">
        <v>30</v>
      </c>
      <c r="F46" s="4">
        <v>38</v>
      </c>
      <c r="G46" s="8" t="s">
        <v>30</v>
      </c>
      <c r="H46" s="5">
        <f>VLOOKUP(E46,'UNIT CODES'!$A$2:$B$5,2,FALSE)*(D46)*(C46)</f>
        <v>67.9044</v>
      </c>
      <c r="I46" s="11">
        <f>VLOOKUP(G46,'UNIT CODES'!$A$2:$B$5,2,FALSE)*(F46)*(C46)</f>
        <v>2.28</v>
      </c>
    </row>
    <row r="47" spans="1:9">
      <c r="A47" s="4">
        <v>43</v>
      </c>
      <c r="B47" s="4" t="s">
        <v>58</v>
      </c>
      <c r="C47" s="4">
        <v>2</v>
      </c>
      <c r="D47" s="10">
        <v>54</v>
      </c>
      <c r="E47" s="8" t="s">
        <v>13</v>
      </c>
      <c r="F47" s="4">
        <v>38</v>
      </c>
      <c r="G47" s="8" t="s">
        <v>30</v>
      </c>
      <c r="H47" s="5">
        <f>VLOOKUP(E47,'UNIT CODES'!$A$2:$B$5,2,FALSE)*(D47)*(C47)</f>
        <v>108</v>
      </c>
      <c r="I47" s="11">
        <f>VLOOKUP(G47,'UNIT CODES'!$A$2:$B$5,2,FALSE)*(F47)*(C47)</f>
        <v>0.76</v>
      </c>
    </row>
    <row r="48" spans="1:9">
      <c r="A48" s="4">
        <v>44</v>
      </c>
      <c r="B48" s="4" t="s">
        <v>59</v>
      </c>
      <c r="C48" s="4">
        <v>8</v>
      </c>
      <c r="D48" s="10">
        <v>46.35</v>
      </c>
      <c r="E48" s="8" t="s">
        <v>13</v>
      </c>
      <c r="F48" s="4">
        <v>65</v>
      </c>
      <c r="G48" s="8" t="s">
        <v>30</v>
      </c>
      <c r="H48" s="5">
        <f>VLOOKUP(E48,'UNIT CODES'!$A$2:$B$5,2,FALSE)*(D48)*(C48)</f>
        <v>370.8</v>
      </c>
      <c r="I48" s="11">
        <f>VLOOKUP(G48,'UNIT CODES'!$A$2:$B$5,2,FALSE)*(F48)*(C48)</f>
        <v>5.2</v>
      </c>
    </row>
    <row r="49" spans="1:9">
      <c r="A49" s="4">
        <v>45</v>
      </c>
      <c r="B49" s="4" t="s">
        <v>60</v>
      </c>
      <c r="C49" s="4">
        <v>20</v>
      </c>
      <c r="D49" s="10">
        <v>454.76</v>
      </c>
      <c r="E49" s="8" t="s">
        <v>30</v>
      </c>
      <c r="F49" s="4">
        <v>19.5</v>
      </c>
      <c r="G49" s="8" t="s">
        <v>30</v>
      </c>
      <c r="H49" s="5">
        <f>VLOOKUP(E49,'UNIT CODES'!$A$2:$B$5,2,FALSE)*(D49)*(C49)</f>
        <v>90.952</v>
      </c>
      <c r="I49" s="11">
        <f>VLOOKUP(G49,'UNIT CODES'!$A$2:$B$5,2,FALSE)*(F49)*(C49)</f>
        <v>3.9</v>
      </c>
    </row>
    <row r="50" spans="1:9">
      <c r="A50" s="4">
        <v>46</v>
      </c>
      <c r="B50" s="4" t="s">
        <v>61</v>
      </c>
      <c r="C50" s="4">
        <v>9</v>
      </c>
      <c r="D50" s="10">
        <v>625.4</v>
      </c>
      <c r="E50" s="8" t="s">
        <v>30</v>
      </c>
      <c r="F50" s="4">
        <v>22.8</v>
      </c>
      <c r="G50" s="8" t="s">
        <v>30</v>
      </c>
      <c r="H50" s="5">
        <f>VLOOKUP(E50,'UNIT CODES'!$A$2:$B$5,2,FALSE)*(D50)*(C50)</f>
        <v>56.286</v>
      </c>
      <c r="I50" s="11">
        <f>VLOOKUP(G50,'UNIT CODES'!$A$2:$B$5,2,FALSE)*(F50)*(C50)</f>
        <v>2.052</v>
      </c>
    </row>
    <row r="51" spans="1:9">
      <c r="A51" s="4">
        <v>47</v>
      </c>
      <c r="B51" s="4" t="s">
        <v>62</v>
      </c>
      <c r="C51" s="4">
        <v>6</v>
      </c>
      <c r="D51" s="10">
        <v>930.06</v>
      </c>
      <c r="E51" s="8" t="s">
        <v>30</v>
      </c>
      <c r="F51" s="4">
        <v>26</v>
      </c>
      <c r="G51" s="8" t="s">
        <v>30</v>
      </c>
      <c r="H51" s="5">
        <f>VLOOKUP(E51,'UNIT CODES'!$A$2:$B$5,2,FALSE)*(D51)*(C51)</f>
        <v>55.8036</v>
      </c>
      <c r="I51" s="11">
        <f>VLOOKUP(G51,'UNIT CODES'!$A$2:$B$5,2,FALSE)*(F51)*(C51)</f>
        <v>1.56</v>
      </c>
    </row>
    <row r="52" spans="1:9">
      <c r="A52" s="4">
        <v>48</v>
      </c>
      <c r="B52" s="4" t="s">
        <v>63</v>
      </c>
      <c r="C52" s="4">
        <v>2</v>
      </c>
      <c r="D52" s="10">
        <v>2884.97</v>
      </c>
      <c r="E52" s="8" t="s">
        <v>30</v>
      </c>
      <c r="F52" s="4">
        <v>63</v>
      </c>
      <c r="G52" s="8" t="s">
        <v>30</v>
      </c>
      <c r="H52" s="5">
        <f>VLOOKUP(E52,'UNIT CODES'!$A$2:$B$5,2,FALSE)*(D52)*(C52)</f>
        <v>57.6994</v>
      </c>
      <c r="I52" s="11">
        <f>VLOOKUP(G52,'UNIT CODES'!$A$2:$B$5,2,FALSE)*(F52)*(C52)</f>
        <v>1.26</v>
      </c>
    </row>
    <row r="53" spans="1:9">
      <c r="A53" s="4">
        <v>49</v>
      </c>
      <c r="B53" s="4" t="s">
        <v>64</v>
      </c>
      <c r="C53" s="4">
        <v>3</v>
      </c>
      <c r="D53" s="10">
        <v>1846.61</v>
      </c>
      <c r="E53" s="8" t="s">
        <v>30</v>
      </c>
      <c r="F53" s="4">
        <v>27.2</v>
      </c>
      <c r="G53" s="8" t="s">
        <v>30</v>
      </c>
      <c r="H53" s="5">
        <f>VLOOKUP(E53,'UNIT CODES'!$A$2:$B$5,2,FALSE)*(D53)*(C53)</f>
        <v>55.3983</v>
      </c>
      <c r="I53" s="11">
        <f>VLOOKUP(G53,'UNIT CODES'!$A$2:$B$5,2,FALSE)*(F53)*(C53)</f>
        <v>0.816</v>
      </c>
    </row>
    <row r="54" spans="1:9">
      <c r="A54" s="4">
        <v>50</v>
      </c>
      <c r="B54" s="4" t="s">
        <v>65</v>
      </c>
      <c r="C54" s="4">
        <v>6</v>
      </c>
      <c r="D54" s="10">
        <v>2037.86</v>
      </c>
      <c r="E54" s="8" t="s">
        <v>30</v>
      </c>
      <c r="F54" s="4">
        <v>32.5</v>
      </c>
      <c r="G54" s="8" t="s">
        <v>30</v>
      </c>
      <c r="H54" s="5">
        <f>VLOOKUP(E54,'UNIT CODES'!$A$2:$B$5,2,FALSE)*(D54)*(C54)</f>
        <v>122.2716</v>
      </c>
      <c r="I54" s="11">
        <f>VLOOKUP(G54,'UNIT CODES'!$A$2:$B$5,2,FALSE)*(F54)*(C54)</f>
        <v>1.95</v>
      </c>
    </row>
    <row r="55" spans="1:9">
      <c r="A55" s="4">
        <v>51</v>
      </c>
      <c r="B55" s="4" t="s">
        <v>66</v>
      </c>
      <c r="C55" s="4">
        <v>6</v>
      </c>
      <c r="D55" s="10">
        <v>2815.65</v>
      </c>
      <c r="E55" s="8" t="s">
        <v>30</v>
      </c>
      <c r="F55" s="4">
        <v>37.6</v>
      </c>
      <c r="G55" s="8" t="s">
        <v>30</v>
      </c>
      <c r="H55" s="5">
        <f>VLOOKUP(E55,'UNIT CODES'!$A$2:$B$5,2,FALSE)*(D55)*(C55)</f>
        <v>168.939</v>
      </c>
      <c r="I55" s="11">
        <f>VLOOKUP(G55,'UNIT CODES'!$A$2:$B$5,2,FALSE)*(F55)*(C55)</f>
        <v>2.256</v>
      </c>
    </row>
    <row r="56" spans="1:9">
      <c r="A56" s="4">
        <v>52</v>
      </c>
      <c r="B56" s="4" t="s">
        <v>67</v>
      </c>
      <c r="C56" s="4">
        <v>2</v>
      </c>
      <c r="D56" s="10">
        <v>3074.87</v>
      </c>
      <c r="E56" s="8" t="s">
        <v>30</v>
      </c>
      <c r="F56" s="4">
        <v>45</v>
      </c>
      <c r="G56" s="8" t="s">
        <v>30</v>
      </c>
      <c r="H56" s="5">
        <f>VLOOKUP(E56,'UNIT CODES'!$A$2:$B$5,2,FALSE)*(D56)*(C56)</f>
        <v>61.4974</v>
      </c>
      <c r="I56" s="11">
        <f>VLOOKUP(G56,'UNIT CODES'!$A$2:$B$5,2,FALSE)*(F56)*(C56)</f>
        <v>0.9</v>
      </c>
    </row>
    <row r="57" spans="1:9">
      <c r="A57" s="4">
        <v>53</v>
      </c>
      <c r="B57" s="4" t="s">
        <v>68</v>
      </c>
      <c r="C57" s="4">
        <v>4</v>
      </c>
      <c r="D57" s="10">
        <v>7157</v>
      </c>
      <c r="E57" s="8" t="s">
        <v>30</v>
      </c>
      <c r="F57" s="4">
        <v>70</v>
      </c>
      <c r="G57" s="8" t="s">
        <v>30</v>
      </c>
      <c r="H57" s="5">
        <f>VLOOKUP(E57,'UNIT CODES'!$A$2:$B$5,2,FALSE)*(D57)*(C57)</f>
        <v>286.28</v>
      </c>
      <c r="I57" s="11">
        <f>VLOOKUP(G57,'UNIT CODES'!$A$2:$B$5,2,FALSE)*(F57)*(C57)</f>
        <v>2.8</v>
      </c>
    </row>
    <row r="58" spans="1:9">
      <c r="A58" s="4">
        <v>54</v>
      </c>
      <c r="B58" s="4" t="s">
        <v>69</v>
      </c>
      <c r="C58" s="4">
        <v>4</v>
      </c>
      <c r="D58" s="10">
        <v>19.01</v>
      </c>
      <c r="E58" s="8" t="s">
        <v>13</v>
      </c>
      <c r="F58" s="4">
        <v>0.5</v>
      </c>
      <c r="G58" s="8" t="s">
        <v>13</v>
      </c>
      <c r="H58" s="5">
        <f>VLOOKUP(E58,'UNIT CODES'!$A$2:$B$5,2,FALSE)*(D58)*(C58)</f>
        <v>76.04</v>
      </c>
      <c r="I58" s="11">
        <f>VLOOKUP(G58,'UNIT CODES'!$A$2:$B$5,2,FALSE)*(F58)*(C58)</f>
        <v>2</v>
      </c>
    </row>
    <row r="59" spans="1:9">
      <c r="A59" s="4">
        <v>55</v>
      </c>
      <c r="B59" s="4" t="s">
        <v>70</v>
      </c>
      <c r="C59" s="4">
        <v>4</v>
      </c>
      <c r="D59" s="10">
        <v>21.6</v>
      </c>
      <c r="E59" s="8" t="s">
        <v>13</v>
      </c>
      <c r="F59" s="4">
        <v>0.68</v>
      </c>
      <c r="G59" s="8" t="s">
        <v>13</v>
      </c>
      <c r="H59" s="5">
        <f>VLOOKUP(E59,'UNIT CODES'!$A$2:$B$5,2,FALSE)*(D59)*(C59)</f>
        <v>86.4</v>
      </c>
      <c r="I59" s="11">
        <f>VLOOKUP(G59,'UNIT CODES'!$A$2:$B$5,2,FALSE)*(F59)*(C59)</f>
        <v>2.72</v>
      </c>
    </row>
    <row r="60" spans="1:9">
      <c r="A60" s="4">
        <v>56</v>
      </c>
      <c r="B60" s="4" t="s">
        <v>71</v>
      </c>
      <c r="C60" s="4">
        <v>6</v>
      </c>
      <c r="D60" s="10">
        <v>31.35</v>
      </c>
      <c r="E60" s="8" t="s">
        <v>13</v>
      </c>
      <c r="F60" s="4">
        <v>0.82</v>
      </c>
      <c r="G60" s="8" t="s">
        <v>13</v>
      </c>
      <c r="H60" s="5">
        <f>VLOOKUP(E60,'UNIT CODES'!$A$2:$B$5,2,FALSE)*(D60)*(C60)</f>
        <v>188.1</v>
      </c>
      <c r="I60" s="11">
        <f>VLOOKUP(G60,'UNIT CODES'!$A$2:$B$5,2,FALSE)*(F60)*(C60)</f>
        <v>4.92</v>
      </c>
    </row>
    <row r="61" spans="1:9">
      <c r="A61" s="4">
        <v>57</v>
      </c>
      <c r="B61" s="4" t="s">
        <v>72</v>
      </c>
      <c r="C61" s="4">
        <v>2</v>
      </c>
      <c r="D61" s="10">
        <v>40.5</v>
      </c>
      <c r="E61" s="8" t="s">
        <v>13</v>
      </c>
      <c r="F61" s="4">
        <v>1.05</v>
      </c>
      <c r="G61" s="8" t="s">
        <v>13</v>
      </c>
      <c r="H61" s="5">
        <f>VLOOKUP(E61,'UNIT CODES'!$A$2:$B$5,2,FALSE)*(D61)*(C61)</f>
        <v>81</v>
      </c>
      <c r="I61" s="11">
        <f>VLOOKUP(G61,'UNIT CODES'!$A$2:$B$5,2,FALSE)*(F61)*(C61)</f>
        <v>2.1</v>
      </c>
    </row>
    <row r="62" spans="1:9">
      <c r="A62" s="4">
        <v>58</v>
      </c>
      <c r="B62" s="4" t="s">
        <v>73</v>
      </c>
      <c r="C62" s="4">
        <v>57</v>
      </c>
      <c r="D62" s="10">
        <v>21.6</v>
      </c>
      <c r="E62" s="8" t="s">
        <v>30</v>
      </c>
      <c r="F62" s="4">
        <v>2.3</v>
      </c>
      <c r="G62" s="8" t="s">
        <v>30</v>
      </c>
      <c r="H62" s="5">
        <f>VLOOKUP(E62,'UNIT CODES'!$A$2:$B$5,2,FALSE)*(D62)*(C62)</f>
        <v>12.312</v>
      </c>
      <c r="I62" s="11">
        <f>VLOOKUP(G62,'UNIT CODES'!$A$2:$B$5,2,FALSE)*(F62)*(C62)</f>
        <v>1.311</v>
      </c>
    </row>
    <row r="63" spans="1:9">
      <c r="A63" s="4">
        <v>59</v>
      </c>
      <c r="B63" s="4" t="s">
        <v>74</v>
      </c>
      <c r="C63" s="4">
        <v>31</v>
      </c>
      <c r="D63" s="10">
        <v>15.93</v>
      </c>
      <c r="E63" s="8" t="s">
        <v>30</v>
      </c>
      <c r="F63" s="4">
        <v>2</v>
      </c>
      <c r="G63" s="8" t="s">
        <v>30</v>
      </c>
      <c r="H63" s="5">
        <f>VLOOKUP(E63,'UNIT CODES'!$A$2:$B$5,2,FALSE)*(D63)*(C63)</f>
        <v>4.9383</v>
      </c>
      <c r="I63" s="11">
        <f>VLOOKUP(G63,'UNIT CODES'!$A$2:$B$5,2,FALSE)*(F63)*(C63)</f>
        <v>0.62</v>
      </c>
    </row>
    <row r="64" spans="1:9">
      <c r="A64" s="4">
        <v>60</v>
      </c>
      <c r="B64" s="4" t="s">
        <v>75</v>
      </c>
      <c r="C64" s="4">
        <v>4</v>
      </c>
      <c r="D64" s="10">
        <v>50.7</v>
      </c>
      <c r="E64" s="8" t="s">
        <v>30</v>
      </c>
      <c r="F64" s="4">
        <v>5.8</v>
      </c>
      <c r="G64" s="8" t="s">
        <v>30</v>
      </c>
      <c r="H64" s="5">
        <f>VLOOKUP(E64,'UNIT CODES'!$A$2:$B$5,2,FALSE)*(D64)*(C64)</f>
        <v>2.028</v>
      </c>
      <c r="I64" s="11">
        <f>VLOOKUP(G64,'UNIT CODES'!$A$2:$B$5,2,FALSE)*(F64)*(C64)</f>
        <v>0.232</v>
      </c>
    </row>
    <row r="65" spans="1:9">
      <c r="A65" s="4">
        <v>61</v>
      </c>
      <c r="B65" s="4" t="s">
        <v>76</v>
      </c>
      <c r="C65" s="4">
        <v>32</v>
      </c>
      <c r="D65" s="10">
        <v>0.17</v>
      </c>
      <c r="E65" s="8" t="s">
        <v>13</v>
      </c>
      <c r="F65" s="4">
        <v>4.9</v>
      </c>
      <c r="G65" s="8" t="s">
        <v>30</v>
      </c>
      <c r="H65" s="5">
        <f>VLOOKUP(E65,'UNIT CODES'!$A$2:$B$5,2,FALSE)*(D65)*(C65)</f>
        <v>5.44</v>
      </c>
      <c r="I65" s="11">
        <f>VLOOKUP(G65,'UNIT CODES'!$A$2:$B$5,2,FALSE)*(F65)*(C65)</f>
        <v>1.568</v>
      </c>
    </row>
    <row r="66" spans="1:9">
      <c r="A66" s="4">
        <v>62</v>
      </c>
      <c r="B66" s="4" t="s">
        <v>77</v>
      </c>
      <c r="C66" s="4">
        <v>40</v>
      </c>
      <c r="D66" s="10">
        <v>0.26</v>
      </c>
      <c r="E66" s="8" t="s">
        <v>13</v>
      </c>
      <c r="F66" s="4">
        <v>5.4</v>
      </c>
      <c r="G66" s="8" t="s">
        <v>30</v>
      </c>
      <c r="H66" s="5">
        <f>VLOOKUP(E66,'UNIT CODES'!$A$2:$B$5,2,FALSE)*(D66)*(C66)</f>
        <v>10.4</v>
      </c>
      <c r="I66" s="11">
        <f>VLOOKUP(G66,'UNIT CODES'!$A$2:$B$5,2,FALSE)*(F66)*(C66)</f>
        <v>2.16</v>
      </c>
    </row>
    <row r="67" spans="1:9">
      <c r="A67" s="4">
        <v>63</v>
      </c>
      <c r="B67" s="4" t="s">
        <v>78</v>
      </c>
      <c r="C67" s="4">
        <v>18</v>
      </c>
      <c r="D67" s="10">
        <v>0.32</v>
      </c>
      <c r="E67" s="8" t="s">
        <v>13</v>
      </c>
      <c r="F67" s="4">
        <v>5.9</v>
      </c>
      <c r="G67" s="8" t="s">
        <v>30</v>
      </c>
      <c r="H67" s="5">
        <f>VLOOKUP(E67,'UNIT CODES'!$A$2:$B$5,2,FALSE)*(D67)*(C67)</f>
        <v>5.76</v>
      </c>
      <c r="I67" s="11">
        <f>VLOOKUP(G67,'UNIT CODES'!$A$2:$B$5,2,FALSE)*(F67)*(C67)</f>
        <v>1.062</v>
      </c>
    </row>
    <row r="68" spans="1:9">
      <c r="A68" s="4">
        <v>64</v>
      </c>
      <c r="B68" s="4" t="s">
        <v>79</v>
      </c>
      <c r="C68" s="4">
        <v>45</v>
      </c>
      <c r="D68" s="10">
        <v>0.84</v>
      </c>
      <c r="E68" s="8" t="s">
        <v>13</v>
      </c>
      <c r="F68" s="4">
        <v>7</v>
      </c>
      <c r="G68" s="8" t="s">
        <v>30</v>
      </c>
      <c r="H68" s="5">
        <f>VLOOKUP(E68,'UNIT CODES'!$A$2:$B$5,2,FALSE)*(D68)*(C68)</f>
        <v>37.8</v>
      </c>
      <c r="I68" s="11">
        <f>VLOOKUP(G68,'UNIT CODES'!$A$2:$B$5,2,FALSE)*(F68)*(C68)</f>
        <v>3.15</v>
      </c>
    </row>
    <row r="69" spans="1:9">
      <c r="A69" s="4">
        <v>65</v>
      </c>
      <c r="B69" s="4" t="s">
        <v>80</v>
      </c>
      <c r="C69" s="4">
        <v>456</v>
      </c>
      <c r="D69" s="10">
        <v>12</v>
      </c>
      <c r="E69" s="8" t="s">
        <v>30</v>
      </c>
      <c r="F69" s="4">
        <v>4.9</v>
      </c>
      <c r="G69" s="8" t="s">
        <v>30</v>
      </c>
      <c r="H69" s="5">
        <f>VLOOKUP(E69,'UNIT CODES'!$A$2:$B$5,2,FALSE)*(D69)*(C69)</f>
        <v>54.72</v>
      </c>
      <c r="I69" s="11">
        <f>VLOOKUP(G69,'UNIT CODES'!$A$2:$B$5,2,FALSE)*(F69)*(C69)</f>
        <v>22.344</v>
      </c>
    </row>
    <row r="70" spans="1:9">
      <c r="A70" s="4">
        <v>66</v>
      </c>
      <c r="B70" s="4" t="s">
        <v>81</v>
      </c>
      <c r="C70" s="4">
        <v>23</v>
      </c>
      <c r="D70" s="10">
        <v>14.85</v>
      </c>
      <c r="E70" s="8" t="s">
        <v>30</v>
      </c>
      <c r="F70" s="4">
        <v>5.4</v>
      </c>
      <c r="G70" s="8" t="s">
        <v>30</v>
      </c>
      <c r="H70" s="5">
        <f>VLOOKUP(E70,'UNIT CODES'!$A$2:$B$5,2,FALSE)*(D70)*(C70)</f>
        <v>3.4155</v>
      </c>
      <c r="I70" s="11">
        <f>VLOOKUP(G70,'UNIT CODES'!$A$2:$B$5,2,FALSE)*(F70)*(C70)</f>
        <v>1.242</v>
      </c>
    </row>
    <row r="71" spans="1:9">
      <c r="A71" s="4">
        <v>67</v>
      </c>
      <c r="B71" s="4" t="s">
        <v>82</v>
      </c>
      <c r="C71" s="4">
        <v>64</v>
      </c>
      <c r="D71" s="10">
        <v>24.48</v>
      </c>
      <c r="E71" s="8" t="s">
        <v>30</v>
      </c>
      <c r="F71" s="4">
        <v>5.9</v>
      </c>
      <c r="G71" s="8" t="s">
        <v>30</v>
      </c>
      <c r="H71" s="5">
        <f>VLOOKUP(E71,'UNIT CODES'!$A$2:$B$5,2,FALSE)*(D71)*(C71)</f>
        <v>15.6672</v>
      </c>
      <c r="I71" s="11">
        <f>VLOOKUP(G71,'UNIT CODES'!$A$2:$B$5,2,FALSE)*(F71)*(C71)</f>
        <v>3.776</v>
      </c>
    </row>
    <row r="72" spans="1:9">
      <c r="A72" s="4">
        <v>68</v>
      </c>
      <c r="B72" s="4" t="s">
        <v>83</v>
      </c>
      <c r="C72" s="4">
        <v>8</v>
      </c>
      <c r="D72" s="10">
        <v>125.07</v>
      </c>
      <c r="E72" s="8" t="s">
        <v>30</v>
      </c>
      <c r="F72" s="4">
        <v>9.2</v>
      </c>
      <c r="G72" s="8" t="s">
        <v>30</v>
      </c>
      <c r="H72" s="5">
        <f>VLOOKUP(E72,'UNIT CODES'!$A$2:$B$5,2,FALSE)*(D72)*(C72)</f>
        <v>10.0056</v>
      </c>
      <c r="I72" s="11">
        <f>VLOOKUP(G72,'UNIT CODES'!$A$2:$B$5,2,FALSE)*(F72)*(C72)</f>
        <v>0.736</v>
      </c>
    </row>
    <row r="73" spans="1:9">
      <c r="A73" s="4">
        <v>69</v>
      </c>
      <c r="B73" s="4" t="s">
        <v>84</v>
      </c>
      <c r="C73" s="4">
        <v>13</v>
      </c>
      <c r="D73" s="10">
        <v>0.18</v>
      </c>
      <c r="E73" s="8" t="s">
        <v>13</v>
      </c>
      <c r="F73" s="4">
        <v>6</v>
      </c>
      <c r="G73" s="8" t="s">
        <v>30</v>
      </c>
      <c r="H73" s="5">
        <f>VLOOKUP(E73,'UNIT CODES'!$A$2:$B$5,2,FALSE)*(D73)*(C73)</f>
        <v>2.34</v>
      </c>
      <c r="I73" s="11">
        <f>VLOOKUP(G73,'UNIT CODES'!$A$2:$B$5,2,FALSE)*(F73)*(C73)</f>
        <v>0.78</v>
      </c>
    </row>
    <row r="74" spans="1:9">
      <c r="A74" s="4">
        <v>70</v>
      </c>
      <c r="B74" s="4" t="s">
        <v>85</v>
      </c>
      <c r="C74" s="4">
        <v>6</v>
      </c>
      <c r="D74" s="10">
        <v>0.34</v>
      </c>
      <c r="E74" s="8" t="s">
        <v>13</v>
      </c>
      <c r="F74" s="4">
        <v>6.5</v>
      </c>
      <c r="G74" s="8" t="s">
        <v>30</v>
      </c>
      <c r="H74" s="5">
        <f>VLOOKUP(E74,'UNIT CODES'!$A$2:$B$5,2,FALSE)*(D74)*(C74)</f>
        <v>2.04</v>
      </c>
      <c r="I74" s="11">
        <f>VLOOKUP(G74,'UNIT CODES'!$A$2:$B$5,2,FALSE)*(F74)*(C74)</f>
        <v>0.39</v>
      </c>
    </row>
    <row r="75" spans="1:9">
      <c r="A75" s="4">
        <v>71</v>
      </c>
      <c r="B75" s="4" t="s">
        <v>86</v>
      </c>
      <c r="C75" s="4">
        <v>12</v>
      </c>
      <c r="D75" s="10">
        <v>0.55</v>
      </c>
      <c r="E75" s="8" t="s">
        <v>13</v>
      </c>
      <c r="F75" s="4">
        <v>7.7</v>
      </c>
      <c r="G75" s="8" t="s">
        <v>30</v>
      </c>
      <c r="H75" s="5">
        <f>VLOOKUP(E75,'UNIT CODES'!$A$2:$B$5,2,FALSE)*(D75)*(C75)</f>
        <v>6.6</v>
      </c>
      <c r="I75" s="11">
        <f>VLOOKUP(G75,'UNIT CODES'!$A$2:$B$5,2,FALSE)*(F75)*(C75)</f>
        <v>0.924</v>
      </c>
    </row>
    <row r="76" spans="1:9">
      <c r="A76" s="4">
        <v>72</v>
      </c>
      <c r="B76" s="4" t="s">
        <v>87</v>
      </c>
      <c r="C76" s="4">
        <v>4</v>
      </c>
      <c r="D76" s="10">
        <v>1.69</v>
      </c>
      <c r="E76" s="8" t="s">
        <v>13</v>
      </c>
      <c r="F76" s="4">
        <v>5.1</v>
      </c>
      <c r="G76" s="8" t="s">
        <v>30</v>
      </c>
      <c r="H76" s="5">
        <f>VLOOKUP(E76,'UNIT CODES'!$A$2:$B$5,2,FALSE)*(D76)*(C76)</f>
        <v>6.76</v>
      </c>
      <c r="I76" s="11">
        <f>VLOOKUP(G76,'UNIT CODES'!$A$2:$B$5,2,FALSE)*(F76)*(C76)</f>
        <v>0.204</v>
      </c>
    </row>
    <row r="77" spans="1:9">
      <c r="A77" s="4">
        <v>73</v>
      </c>
      <c r="B77" s="4" t="s">
        <v>88</v>
      </c>
      <c r="C77" s="4">
        <v>4</v>
      </c>
      <c r="D77" s="10">
        <v>1.78</v>
      </c>
      <c r="E77" s="8" t="s">
        <v>13</v>
      </c>
      <c r="F77" s="4">
        <v>5.6</v>
      </c>
      <c r="G77" s="8" t="s">
        <v>30</v>
      </c>
      <c r="H77" s="5">
        <f>VLOOKUP(E77,'UNIT CODES'!$A$2:$B$5,2,FALSE)*(D77)*(C77)</f>
        <v>7.12</v>
      </c>
      <c r="I77" s="11">
        <f>VLOOKUP(G77,'UNIT CODES'!$A$2:$B$5,2,FALSE)*(F77)*(C77)</f>
        <v>0.224</v>
      </c>
    </row>
    <row r="78" spans="1:9">
      <c r="A78" s="4">
        <v>74</v>
      </c>
      <c r="B78" s="4" t="s">
        <v>89</v>
      </c>
      <c r="C78" s="4">
        <v>4</v>
      </c>
      <c r="D78" s="10">
        <v>2.44</v>
      </c>
      <c r="E78" s="8" t="s">
        <v>13</v>
      </c>
      <c r="F78" s="4">
        <v>6.6</v>
      </c>
      <c r="G78" s="8" t="s">
        <v>30</v>
      </c>
      <c r="H78" s="5">
        <f>VLOOKUP(E78,'UNIT CODES'!$A$2:$B$5,2,FALSE)*(D78)*(C78)</f>
        <v>9.76</v>
      </c>
      <c r="I78" s="11">
        <f>VLOOKUP(G78,'UNIT CODES'!$A$2:$B$5,2,FALSE)*(F78)*(C78)</f>
        <v>0.264</v>
      </c>
    </row>
    <row r="79" spans="1:9">
      <c r="A79" s="4">
        <v>75</v>
      </c>
      <c r="B79" s="4" t="s">
        <v>90</v>
      </c>
      <c r="C79" s="4">
        <v>4</v>
      </c>
      <c r="D79" s="10">
        <v>2.85</v>
      </c>
      <c r="E79" s="8" t="s">
        <v>13</v>
      </c>
      <c r="F79" s="4">
        <v>7.4</v>
      </c>
      <c r="G79" s="8" t="s">
        <v>30</v>
      </c>
      <c r="H79" s="5">
        <f>VLOOKUP(E79,'UNIT CODES'!$A$2:$B$5,2,FALSE)*(D79)*(C79)</f>
        <v>11.4</v>
      </c>
      <c r="I79" s="11">
        <f>VLOOKUP(G79,'UNIT CODES'!$A$2:$B$5,2,FALSE)*(F79)*(C79)</f>
        <v>0.296</v>
      </c>
    </row>
    <row r="80" spans="1:9">
      <c r="A80" s="4">
        <v>76</v>
      </c>
      <c r="B80" s="4" t="s">
        <v>91</v>
      </c>
      <c r="C80" s="4">
        <v>2</v>
      </c>
      <c r="D80" s="10">
        <v>122.55</v>
      </c>
      <c r="E80" s="8" t="s">
        <v>30</v>
      </c>
      <c r="F80" s="4">
        <v>5.4</v>
      </c>
      <c r="G80" s="8" t="s">
        <v>30</v>
      </c>
      <c r="H80" s="5">
        <f>VLOOKUP(E80,'UNIT CODES'!$A$2:$B$5,2,FALSE)*(D80)*(C80)</f>
        <v>2.451</v>
      </c>
      <c r="I80" s="11">
        <f>VLOOKUP(G80,'UNIT CODES'!$A$2:$B$5,2,FALSE)*(F80)*(C80)</f>
        <v>0.108</v>
      </c>
    </row>
    <row r="81" spans="1:9">
      <c r="A81" s="4">
        <v>77</v>
      </c>
      <c r="B81" s="4" t="s">
        <v>92</v>
      </c>
      <c r="C81" s="4">
        <v>2</v>
      </c>
      <c r="D81" s="10">
        <v>89.88</v>
      </c>
      <c r="E81" s="8" t="s">
        <v>30</v>
      </c>
      <c r="F81" s="4">
        <v>10</v>
      </c>
      <c r="G81" s="8" t="s">
        <v>30</v>
      </c>
      <c r="H81" s="5">
        <f>VLOOKUP(E81,'UNIT CODES'!$A$2:$B$5,2,FALSE)*(D81)*(C81)</f>
        <v>1.7976</v>
      </c>
      <c r="I81" s="11">
        <f>VLOOKUP(G81,'UNIT CODES'!$A$2:$B$5,2,FALSE)*(F81)*(C81)</f>
        <v>0.2</v>
      </c>
    </row>
    <row r="82" spans="1:9">
      <c r="A82" s="4">
        <v>78</v>
      </c>
      <c r="B82" s="4" t="s">
        <v>93</v>
      </c>
      <c r="C82" s="4">
        <v>8</v>
      </c>
      <c r="D82" s="10">
        <v>1.72</v>
      </c>
      <c r="E82" s="8" t="s">
        <v>13</v>
      </c>
      <c r="F82" s="4">
        <v>8.9</v>
      </c>
      <c r="G82" s="8" t="s">
        <v>30</v>
      </c>
      <c r="H82" s="5">
        <f>VLOOKUP(E82,'UNIT CODES'!$A$2:$B$5,2,FALSE)*(D82)*(C82)</f>
        <v>13.76</v>
      </c>
      <c r="I82" s="11">
        <f>VLOOKUP(G82,'UNIT CODES'!$A$2:$B$5,2,FALSE)*(F82)*(C82)</f>
        <v>0.712</v>
      </c>
    </row>
    <row r="83" spans="1:9">
      <c r="A83" s="4">
        <v>79</v>
      </c>
      <c r="B83" s="4" t="s">
        <v>94</v>
      </c>
      <c r="C83" s="4">
        <v>21</v>
      </c>
      <c r="D83" s="10">
        <v>0.43</v>
      </c>
      <c r="E83" s="8" t="s">
        <v>13</v>
      </c>
      <c r="F83" s="4">
        <v>4.6</v>
      </c>
      <c r="G83" s="8" t="s">
        <v>30</v>
      </c>
      <c r="H83" s="5">
        <f>VLOOKUP(E83,'UNIT CODES'!$A$2:$B$5,2,FALSE)*(D83)*(C83)</f>
        <v>9.03</v>
      </c>
      <c r="I83" s="11">
        <f>VLOOKUP(G83,'UNIT CODES'!$A$2:$B$5,2,FALSE)*(F83)*(C83)</f>
        <v>0.966</v>
      </c>
    </row>
    <row r="84" spans="1:9">
      <c r="A84" s="4">
        <v>80</v>
      </c>
      <c r="B84" s="4" t="s">
        <v>95</v>
      </c>
      <c r="C84" s="4">
        <v>203</v>
      </c>
      <c r="D84" s="10">
        <v>1.44</v>
      </c>
      <c r="E84" s="8" t="s">
        <v>13</v>
      </c>
      <c r="F84" s="4">
        <v>7.2</v>
      </c>
      <c r="G84" s="8" t="s">
        <v>30</v>
      </c>
      <c r="H84" s="5">
        <f>VLOOKUP(E84,'UNIT CODES'!$A$2:$B$5,2,FALSE)*(D84)*(C84)</f>
        <v>292.32</v>
      </c>
      <c r="I84" s="11">
        <f>VLOOKUP(G84,'UNIT CODES'!$A$2:$B$5,2,FALSE)*(F84)*(C84)</f>
        <v>14.616</v>
      </c>
    </row>
    <row r="85" spans="1:9">
      <c r="A85" s="4">
        <v>81</v>
      </c>
      <c r="B85" s="4" t="s">
        <v>96</v>
      </c>
      <c r="C85" s="4">
        <v>102</v>
      </c>
      <c r="D85" s="10">
        <v>1.49</v>
      </c>
      <c r="E85" s="8" t="s">
        <v>13</v>
      </c>
      <c r="F85" s="4">
        <v>8.2</v>
      </c>
      <c r="G85" s="8" t="s">
        <v>30</v>
      </c>
      <c r="H85" s="5">
        <f>VLOOKUP(E85,'UNIT CODES'!$A$2:$B$5,2,FALSE)*(D85)*(C85)</f>
        <v>151.98</v>
      </c>
      <c r="I85" s="11">
        <f>VLOOKUP(G85,'UNIT CODES'!$A$2:$B$5,2,FALSE)*(F85)*(C85)</f>
        <v>8.364</v>
      </c>
    </row>
    <row r="86" spans="1:9">
      <c r="A86" s="4">
        <v>82</v>
      </c>
      <c r="B86" s="4" t="s">
        <v>97</v>
      </c>
      <c r="C86" s="4">
        <v>0</v>
      </c>
      <c r="D86" s="10">
        <v>11</v>
      </c>
      <c r="E86" s="8" t="s">
        <v>13</v>
      </c>
      <c r="F86" s="4">
        <v>0</v>
      </c>
      <c r="G86" s="8" t="s">
        <v>30</v>
      </c>
      <c r="H86" s="5">
        <f>VLOOKUP(E86,'UNIT CODES'!$A$2:$B$5,2,FALSE)*(D86)*(C86)</f>
        <v>0</v>
      </c>
      <c r="I86" s="11">
        <f>VLOOKUP(G86,'UNIT CODES'!$A$2:$B$5,2,FALSE)*(F86)*(C86)</f>
        <v>0</v>
      </c>
    </row>
    <row r="87" spans="1:9">
      <c r="A87" s="4">
        <v>83</v>
      </c>
      <c r="B87" s="4" t="s">
        <v>98</v>
      </c>
      <c r="C87" s="9">
        <v>1021</v>
      </c>
      <c r="D87" s="10">
        <v>39.18</v>
      </c>
      <c r="E87" s="8" t="s">
        <v>30</v>
      </c>
      <c r="F87" s="4">
        <v>3</v>
      </c>
      <c r="G87" s="8" t="s">
        <v>30</v>
      </c>
      <c r="H87" s="5">
        <f>VLOOKUP(E87,'UNIT CODES'!$A$2:$B$5,2,FALSE)*(D87)*(C87)</f>
        <v>400.0278</v>
      </c>
      <c r="I87" s="11">
        <f>VLOOKUP(G87,'UNIT CODES'!$A$2:$B$5,2,FALSE)*(F87)*(C87)</f>
        <v>30.63</v>
      </c>
    </row>
    <row r="88" spans="1:9">
      <c r="A88" s="4">
        <v>84</v>
      </c>
      <c r="B88" s="4" t="s">
        <v>99</v>
      </c>
      <c r="C88" s="4">
        <v>56</v>
      </c>
      <c r="D88" s="10">
        <v>53.88</v>
      </c>
      <c r="E88" s="8" t="s">
        <v>30</v>
      </c>
      <c r="F88" s="4">
        <v>3.9</v>
      </c>
      <c r="G88" s="8" t="s">
        <v>30</v>
      </c>
      <c r="H88" s="5">
        <f>VLOOKUP(E88,'UNIT CODES'!$A$2:$B$5,2,FALSE)*(D88)*(C88)</f>
        <v>30.1728</v>
      </c>
      <c r="I88" s="11">
        <f>VLOOKUP(G88,'UNIT CODES'!$A$2:$B$5,2,FALSE)*(F88)*(C88)</f>
        <v>2.184</v>
      </c>
    </row>
    <row r="89" spans="1:9">
      <c r="A89" s="4">
        <v>85</v>
      </c>
      <c r="B89" s="4" t="s">
        <v>100</v>
      </c>
      <c r="C89" s="4">
        <v>16</v>
      </c>
      <c r="D89" s="10">
        <v>101.52</v>
      </c>
      <c r="E89" s="8" t="s">
        <v>30</v>
      </c>
      <c r="F89" s="4">
        <v>4.95</v>
      </c>
      <c r="G89" s="8" t="s">
        <v>30</v>
      </c>
      <c r="H89" s="5">
        <f>VLOOKUP(E89,'UNIT CODES'!$A$2:$B$5,2,FALSE)*(D89)*(C89)</f>
        <v>16.2432</v>
      </c>
      <c r="I89" s="11">
        <f>VLOOKUP(G89,'UNIT CODES'!$A$2:$B$5,2,FALSE)*(F89)*(C89)</f>
        <v>0.792</v>
      </c>
    </row>
    <row r="90" spans="1:9">
      <c r="A90" s="4">
        <v>86</v>
      </c>
      <c r="B90" s="4" t="s">
        <v>101</v>
      </c>
      <c r="C90" s="4">
        <v>305</v>
      </c>
      <c r="D90" s="10">
        <v>47.45</v>
      </c>
      <c r="E90" s="8" t="s">
        <v>30</v>
      </c>
      <c r="F90" s="4">
        <v>10</v>
      </c>
      <c r="G90" s="8" t="s">
        <v>30</v>
      </c>
      <c r="H90" s="5">
        <f>VLOOKUP(E90,'UNIT CODES'!$A$2:$B$5,2,FALSE)*(D90)*(C90)</f>
        <v>144.7225</v>
      </c>
      <c r="I90" s="11">
        <f>VLOOKUP(G90,'UNIT CODES'!$A$2:$B$5,2,FALSE)*(F90)*(C90)</f>
        <v>30.5</v>
      </c>
    </row>
    <row r="91" spans="1:9">
      <c r="A91" s="4">
        <v>87</v>
      </c>
      <c r="B91" s="4" t="s">
        <v>102</v>
      </c>
      <c r="C91" s="4">
        <v>30</v>
      </c>
      <c r="D91" s="10">
        <v>80.41</v>
      </c>
      <c r="E91" s="8" t="s">
        <v>30</v>
      </c>
      <c r="F91" s="4">
        <v>10</v>
      </c>
      <c r="G91" s="8" t="s">
        <v>30</v>
      </c>
      <c r="H91" s="5">
        <f>VLOOKUP(E91,'UNIT CODES'!$A$2:$B$5,2,FALSE)*(D91)*(C91)</f>
        <v>24.123</v>
      </c>
      <c r="I91" s="11">
        <f>VLOOKUP(G91,'UNIT CODES'!$A$2:$B$5,2,FALSE)*(F91)*(C91)</f>
        <v>3</v>
      </c>
    </row>
    <row r="92" spans="1:9">
      <c r="A92" s="4">
        <v>88</v>
      </c>
      <c r="B92" s="4" t="s">
        <v>103</v>
      </c>
      <c r="C92" s="4">
        <v>8</v>
      </c>
      <c r="D92" s="10">
        <v>261.64</v>
      </c>
      <c r="E92" s="8" t="s">
        <v>30</v>
      </c>
      <c r="F92" s="4">
        <v>11</v>
      </c>
      <c r="G92" s="8" t="s">
        <v>30</v>
      </c>
      <c r="H92" s="5">
        <f>VLOOKUP(E92,'UNIT CODES'!$A$2:$B$5,2,FALSE)*(D92)*(C92)</f>
        <v>20.9312</v>
      </c>
      <c r="I92" s="11">
        <f>VLOOKUP(G92,'UNIT CODES'!$A$2:$B$5,2,FALSE)*(F92)*(C92)</f>
        <v>0.88</v>
      </c>
    </row>
    <row r="93" spans="1:9">
      <c r="A93" s="4">
        <v>89</v>
      </c>
      <c r="B93" s="4" t="s">
        <v>104</v>
      </c>
      <c r="C93" s="4">
        <v>200</v>
      </c>
      <c r="D93" s="10">
        <v>0.78</v>
      </c>
      <c r="E93" s="8" t="s">
        <v>13</v>
      </c>
      <c r="F93" s="4">
        <v>3.25</v>
      </c>
      <c r="G93" s="8" t="s">
        <v>30</v>
      </c>
      <c r="H93" s="5">
        <f>VLOOKUP(E93,'UNIT CODES'!$A$2:$B$5,2,FALSE)*(D93)*(C93)</f>
        <v>156</v>
      </c>
      <c r="I93" s="11">
        <f>VLOOKUP(G93,'UNIT CODES'!$A$2:$B$5,2,FALSE)*(F93)*(C93)</f>
        <v>6.5</v>
      </c>
    </row>
    <row r="94" spans="1:9">
      <c r="A94" s="4">
        <v>90</v>
      </c>
      <c r="B94" s="4" t="s">
        <v>105</v>
      </c>
      <c r="C94" s="4">
        <v>4</v>
      </c>
      <c r="D94" s="10">
        <v>54.59</v>
      </c>
      <c r="E94" s="8" t="s">
        <v>30</v>
      </c>
      <c r="F94" s="4">
        <v>3.9</v>
      </c>
      <c r="G94" s="8" t="s">
        <v>30</v>
      </c>
      <c r="H94" s="5">
        <f>VLOOKUP(E94,'UNIT CODES'!$A$2:$B$5,2,FALSE)*(D94)*(C94)</f>
        <v>2.1836</v>
      </c>
      <c r="I94" s="11">
        <f>VLOOKUP(G94,'UNIT CODES'!$A$2:$B$5,2,FALSE)*(F94)*(C94)</f>
        <v>0.156</v>
      </c>
    </row>
    <row r="95" spans="1:9">
      <c r="A95" s="4">
        <v>91</v>
      </c>
      <c r="B95" s="4" t="s">
        <v>106</v>
      </c>
      <c r="C95" s="4">
        <v>2</v>
      </c>
      <c r="D95" s="10">
        <v>214.4</v>
      </c>
      <c r="E95" s="8" t="s">
        <v>30</v>
      </c>
      <c r="F95" s="4">
        <v>15</v>
      </c>
      <c r="G95" s="8" t="s">
        <v>30</v>
      </c>
      <c r="H95" s="5">
        <f>VLOOKUP(E95,'UNIT CODES'!$A$2:$B$5,2,FALSE)*(D95)*(C95)</f>
        <v>4.288</v>
      </c>
      <c r="I95" s="11">
        <f>VLOOKUP(G95,'UNIT CODES'!$A$2:$B$5,2,FALSE)*(F95)*(C95)</f>
        <v>0.3</v>
      </c>
    </row>
    <row r="96" spans="1:9">
      <c r="A96" s="4">
        <v>92</v>
      </c>
      <c r="B96" s="4" t="s">
        <v>107</v>
      </c>
      <c r="C96" s="4">
        <v>170</v>
      </c>
      <c r="D96" s="10">
        <v>19.26</v>
      </c>
      <c r="E96" s="8" t="s">
        <v>30</v>
      </c>
      <c r="F96" s="4">
        <v>3.6</v>
      </c>
      <c r="G96" s="8" t="s">
        <v>30</v>
      </c>
      <c r="H96" s="5">
        <f>VLOOKUP(E96,'UNIT CODES'!$A$2:$B$5,2,FALSE)*(D96)*(C96)</f>
        <v>32.742</v>
      </c>
      <c r="I96" s="11">
        <f>VLOOKUP(G96,'UNIT CODES'!$A$2:$B$5,2,FALSE)*(F96)*(C96)</f>
        <v>6.12</v>
      </c>
    </row>
    <row r="97" spans="1:9">
      <c r="A97" s="4">
        <v>93</v>
      </c>
      <c r="B97" s="4" t="s">
        <v>108</v>
      </c>
      <c r="C97" s="4">
        <v>160</v>
      </c>
      <c r="D97" s="10">
        <v>28.12</v>
      </c>
      <c r="E97" s="8" t="s">
        <v>30</v>
      </c>
      <c r="F97" s="4">
        <v>4.4</v>
      </c>
      <c r="G97" s="8" t="s">
        <v>30</v>
      </c>
      <c r="H97" s="5">
        <f>VLOOKUP(E97,'UNIT CODES'!$A$2:$B$5,2,FALSE)*(D97)*(C97)</f>
        <v>44.992</v>
      </c>
      <c r="I97" s="11">
        <f>VLOOKUP(G97,'UNIT CODES'!$A$2:$B$5,2,FALSE)*(F97)*(C97)</f>
        <v>7.04</v>
      </c>
    </row>
    <row r="98" spans="1:9">
      <c r="A98" s="4">
        <v>94</v>
      </c>
      <c r="B98" s="4" t="s">
        <v>109</v>
      </c>
      <c r="C98" s="4">
        <v>61</v>
      </c>
      <c r="D98" s="10">
        <v>40.63</v>
      </c>
      <c r="E98" s="8" t="s">
        <v>30</v>
      </c>
      <c r="F98" s="4">
        <v>5.3</v>
      </c>
      <c r="G98" s="8" t="s">
        <v>30</v>
      </c>
      <c r="H98" s="5">
        <f>VLOOKUP(E98,'UNIT CODES'!$A$2:$B$5,2,FALSE)*(D98)*(C98)</f>
        <v>24.7843</v>
      </c>
      <c r="I98" s="11">
        <f>VLOOKUP(G98,'UNIT CODES'!$A$2:$B$5,2,FALSE)*(F98)*(C98)</f>
        <v>3.233</v>
      </c>
    </row>
    <row r="99" spans="1:9">
      <c r="A99" s="4">
        <v>95</v>
      </c>
      <c r="B99" s="4" t="s">
        <v>110</v>
      </c>
      <c r="C99" s="4">
        <v>360</v>
      </c>
      <c r="D99" s="10">
        <v>91.26</v>
      </c>
      <c r="E99" s="8" t="s">
        <v>30</v>
      </c>
      <c r="F99" s="4">
        <v>8.7</v>
      </c>
      <c r="G99" s="8" t="s">
        <v>30</v>
      </c>
      <c r="H99" s="5">
        <f>VLOOKUP(E99,'UNIT CODES'!$A$2:$B$5,2,FALSE)*(D99)*(C99)</f>
        <v>328.536</v>
      </c>
      <c r="I99" s="11">
        <f>VLOOKUP(G99,'UNIT CODES'!$A$2:$B$5,2,FALSE)*(F99)*(C99)</f>
        <v>31.32</v>
      </c>
    </row>
    <row r="100" spans="1:9">
      <c r="A100" s="4">
        <v>96</v>
      </c>
      <c r="B100" s="4" t="s">
        <v>111</v>
      </c>
      <c r="C100" s="4">
        <v>1</v>
      </c>
      <c r="D100" s="10">
        <v>35.51</v>
      </c>
      <c r="E100" s="8" t="s">
        <v>30</v>
      </c>
      <c r="F100" s="4">
        <v>10</v>
      </c>
      <c r="G100" s="8" t="s">
        <v>30</v>
      </c>
      <c r="H100" s="5">
        <f>VLOOKUP(E100,'UNIT CODES'!$A$2:$B$5,2,FALSE)*(D100)*(C100)</f>
        <v>0.3551</v>
      </c>
      <c r="I100" s="11">
        <f>VLOOKUP(G100,'UNIT CODES'!$A$2:$B$5,2,FALSE)*(F100)*(C100)</f>
        <v>0.1</v>
      </c>
    </row>
    <row r="101" spans="1:9">
      <c r="A101" s="4">
        <v>97</v>
      </c>
      <c r="B101" s="4" t="s">
        <v>112</v>
      </c>
      <c r="C101" s="4">
        <v>8</v>
      </c>
      <c r="D101" s="10">
        <v>37.85</v>
      </c>
      <c r="E101" s="8" t="s">
        <v>30</v>
      </c>
      <c r="F101" s="4">
        <v>10</v>
      </c>
      <c r="G101" s="8" t="s">
        <v>30</v>
      </c>
      <c r="H101" s="5">
        <f>VLOOKUP(E101,'UNIT CODES'!$A$2:$B$5,2,FALSE)*(D101)*(C101)</f>
        <v>3.028</v>
      </c>
      <c r="I101" s="11">
        <f>VLOOKUP(G101,'UNIT CODES'!$A$2:$B$5,2,FALSE)*(F101)*(C101)</f>
        <v>0.8</v>
      </c>
    </row>
    <row r="102" spans="1:9">
      <c r="A102" s="4">
        <v>98</v>
      </c>
      <c r="B102" s="4" t="s">
        <v>113</v>
      </c>
      <c r="C102" s="4">
        <v>8</v>
      </c>
      <c r="D102" s="10">
        <v>51.15</v>
      </c>
      <c r="E102" s="8" t="s">
        <v>30</v>
      </c>
      <c r="F102" s="4">
        <v>12</v>
      </c>
      <c r="G102" s="8" t="s">
        <v>30</v>
      </c>
      <c r="H102" s="5">
        <f>VLOOKUP(E102,'UNIT CODES'!$A$2:$B$5,2,FALSE)*(D102)*(C102)</f>
        <v>4.092</v>
      </c>
      <c r="I102" s="11">
        <f>VLOOKUP(G102,'UNIT CODES'!$A$2:$B$5,2,FALSE)*(F102)*(C102)</f>
        <v>0.96</v>
      </c>
    </row>
    <row r="103" spans="1:9">
      <c r="A103" s="4">
        <v>99</v>
      </c>
      <c r="B103" s="4" t="s">
        <v>114</v>
      </c>
      <c r="C103" s="4">
        <v>580</v>
      </c>
      <c r="D103" s="10">
        <v>0</v>
      </c>
      <c r="E103" s="8" t="s">
        <v>13</v>
      </c>
      <c r="F103" s="4">
        <v>0.02</v>
      </c>
      <c r="G103" s="8" t="s">
        <v>13</v>
      </c>
      <c r="H103" s="5">
        <f>VLOOKUP(E103,'UNIT CODES'!$A$2:$B$5,2,FALSE)*(D103)*(C103)</f>
        <v>0</v>
      </c>
      <c r="I103" s="11">
        <f>VLOOKUP(G103,'UNIT CODES'!$A$2:$B$5,2,FALSE)*(F103)*(C103)</f>
        <v>11.6</v>
      </c>
    </row>
    <row r="104" spans="1:9">
      <c r="A104" s="4">
        <v>100</v>
      </c>
      <c r="B104" s="4" t="s">
        <v>115</v>
      </c>
      <c r="C104" s="9">
        <v>16000</v>
      </c>
      <c r="D104" s="10">
        <v>111.42</v>
      </c>
      <c r="E104" s="8" t="s">
        <v>116</v>
      </c>
      <c r="F104" s="4">
        <v>5.15</v>
      </c>
      <c r="G104" s="8" t="s">
        <v>116</v>
      </c>
      <c r="H104" s="5">
        <f>VLOOKUP(E104,'UNIT CODES'!$A$2:$B$5,2,FALSE)*(D104)*(C104)</f>
        <v>1782.72</v>
      </c>
      <c r="I104" s="11">
        <f>VLOOKUP(G104,'UNIT CODES'!$A$2:$B$5,2,FALSE)*(F104)*(C104)</f>
        <v>82.4</v>
      </c>
    </row>
    <row r="105" spans="1:9">
      <c r="A105" s="4">
        <v>101</v>
      </c>
      <c r="B105" s="4" t="s">
        <v>117</v>
      </c>
      <c r="C105" s="9">
        <v>6000</v>
      </c>
      <c r="D105" s="10">
        <v>174.67</v>
      </c>
      <c r="E105" s="8" t="s">
        <v>116</v>
      </c>
      <c r="F105" s="4">
        <v>5.65</v>
      </c>
      <c r="G105" s="8" t="s">
        <v>116</v>
      </c>
      <c r="H105" s="5">
        <f>VLOOKUP(E105,'UNIT CODES'!$A$2:$B$5,2,FALSE)*(D105)*(C105)</f>
        <v>1048.02</v>
      </c>
      <c r="I105" s="11">
        <f>VLOOKUP(G105,'UNIT CODES'!$A$2:$B$5,2,FALSE)*(F105)*(C105)</f>
        <v>33.9</v>
      </c>
    </row>
    <row r="106" spans="1:9">
      <c r="A106" s="4">
        <v>102</v>
      </c>
      <c r="B106" s="4" t="s">
        <v>118</v>
      </c>
      <c r="C106" s="4">
        <v>240</v>
      </c>
      <c r="D106" s="10">
        <v>282.76</v>
      </c>
      <c r="E106" s="8" t="s">
        <v>116</v>
      </c>
      <c r="F106" s="4">
        <v>7</v>
      </c>
      <c r="G106" s="8" t="s">
        <v>116</v>
      </c>
      <c r="H106" s="5">
        <f>VLOOKUP(E106,'UNIT CODES'!$A$2:$B$5,2,FALSE)*(D106)*(C106)</f>
        <v>67.8624</v>
      </c>
      <c r="I106" s="11">
        <f>VLOOKUP(G106,'UNIT CODES'!$A$2:$B$5,2,FALSE)*(F106)*(C106)</f>
        <v>1.68</v>
      </c>
    </row>
    <row r="107" spans="1:9">
      <c r="A107" s="4">
        <v>103</v>
      </c>
      <c r="B107" s="4" t="s">
        <v>119</v>
      </c>
      <c r="C107" s="9">
        <v>1260</v>
      </c>
      <c r="D107" s="10">
        <v>435.03</v>
      </c>
      <c r="E107" s="8" t="s">
        <v>116</v>
      </c>
      <c r="F107" s="4">
        <v>8.9</v>
      </c>
      <c r="G107" s="8" t="s">
        <v>116</v>
      </c>
      <c r="H107" s="5">
        <f>VLOOKUP(E107,'UNIT CODES'!$A$2:$B$5,2,FALSE)*(D107)*(C107)</f>
        <v>548.1378</v>
      </c>
      <c r="I107" s="11">
        <f>VLOOKUP(G107,'UNIT CODES'!$A$2:$B$5,2,FALSE)*(F107)*(C107)</f>
        <v>11.214</v>
      </c>
    </row>
    <row r="108" spans="1:9">
      <c r="A108" s="4">
        <v>104</v>
      </c>
      <c r="B108" s="4" t="s">
        <v>120</v>
      </c>
      <c r="C108" s="4">
        <v>120</v>
      </c>
      <c r="D108" s="10">
        <v>644</v>
      </c>
      <c r="E108" s="8" t="s">
        <v>116</v>
      </c>
      <c r="F108" s="4">
        <v>10.2</v>
      </c>
      <c r="G108" s="8" t="s">
        <v>116</v>
      </c>
      <c r="H108" s="5">
        <f>VLOOKUP(E108,'UNIT CODES'!$A$2:$B$5,2,FALSE)*(D108)*(C108)</f>
        <v>77.28</v>
      </c>
      <c r="I108" s="11">
        <f>VLOOKUP(G108,'UNIT CODES'!$A$2:$B$5,2,FALSE)*(F108)*(C108)</f>
        <v>1.224</v>
      </c>
    </row>
    <row r="109" spans="1:9">
      <c r="A109" s="4">
        <v>105</v>
      </c>
      <c r="B109" s="4" t="s">
        <v>121</v>
      </c>
      <c r="C109" s="9">
        <v>1840</v>
      </c>
      <c r="D109" s="10">
        <v>798.28</v>
      </c>
      <c r="E109" s="8" t="s">
        <v>116</v>
      </c>
      <c r="F109" s="4">
        <v>11.9</v>
      </c>
      <c r="G109" s="8" t="s">
        <v>116</v>
      </c>
      <c r="H109" s="5">
        <f>VLOOKUP(E109,'UNIT CODES'!$A$2:$B$5,2,FALSE)*(D109)*(C109)</f>
        <v>1468.8352</v>
      </c>
      <c r="I109" s="11">
        <f>VLOOKUP(G109,'UNIT CODES'!$A$2:$B$5,2,FALSE)*(F109)*(C109)</f>
        <v>21.896</v>
      </c>
    </row>
    <row r="110" spans="1:9">
      <c r="A110" s="4">
        <v>106</v>
      </c>
      <c r="B110" s="4" t="s">
        <v>122</v>
      </c>
      <c r="C110" s="4">
        <v>80</v>
      </c>
      <c r="D110" s="10">
        <v>998.2</v>
      </c>
      <c r="E110" s="8" t="s">
        <v>116</v>
      </c>
      <c r="F110" s="4">
        <v>12.4</v>
      </c>
      <c r="G110" s="8" t="s">
        <v>116</v>
      </c>
      <c r="H110" s="5">
        <f>VLOOKUP(E110,'UNIT CODES'!$A$2:$B$5,2,FALSE)*(D110)*(C110)</f>
        <v>79.856</v>
      </c>
      <c r="I110" s="11">
        <f>VLOOKUP(G110,'UNIT CODES'!$A$2:$B$5,2,FALSE)*(F110)*(C110)</f>
        <v>0.992</v>
      </c>
    </row>
    <row r="111" spans="1:9">
      <c r="A111" s="4">
        <v>107</v>
      </c>
      <c r="B111" s="4" t="s">
        <v>123</v>
      </c>
      <c r="C111" s="4">
        <v>400</v>
      </c>
      <c r="D111" s="10">
        <v>3036.78</v>
      </c>
      <c r="E111" s="8" t="s">
        <v>116</v>
      </c>
      <c r="F111" s="4">
        <v>21.6</v>
      </c>
      <c r="G111" s="8" t="s">
        <v>116</v>
      </c>
      <c r="H111" s="5">
        <f>VLOOKUP(E111,'UNIT CODES'!$A$2:$B$5,2,FALSE)*(D111)*(C111)</f>
        <v>1214.712</v>
      </c>
      <c r="I111" s="11">
        <f>VLOOKUP(G111,'UNIT CODES'!$A$2:$B$5,2,FALSE)*(F111)*(C111)</f>
        <v>8.64</v>
      </c>
    </row>
    <row r="112" spans="1:9">
      <c r="A112" s="4">
        <v>108</v>
      </c>
      <c r="B112" s="4" t="s">
        <v>124</v>
      </c>
      <c r="C112" s="4">
        <v>60</v>
      </c>
      <c r="D112" s="10">
        <v>3671.83</v>
      </c>
      <c r="E112" s="8" t="s">
        <v>116</v>
      </c>
      <c r="F112" s="4">
        <v>24.2</v>
      </c>
      <c r="G112" s="8" t="s">
        <v>116</v>
      </c>
      <c r="H112" s="5">
        <f>VLOOKUP(E112,'UNIT CODES'!$A$2:$B$5,2,FALSE)*(D112)*(C112)</f>
        <v>220.3098</v>
      </c>
      <c r="I112" s="11">
        <f>VLOOKUP(G112,'UNIT CODES'!$A$2:$B$5,2,FALSE)*(F112)*(C112)</f>
        <v>1.452</v>
      </c>
    </row>
    <row r="113" spans="1:9">
      <c r="A113" s="4">
        <v>109</v>
      </c>
      <c r="B113" s="4" t="s">
        <v>125</v>
      </c>
      <c r="C113" s="4">
        <v>100</v>
      </c>
      <c r="D113" s="10">
        <v>2462</v>
      </c>
      <c r="E113" s="8" t="s">
        <v>116</v>
      </c>
      <c r="F113" s="4">
        <v>18.8</v>
      </c>
      <c r="G113" s="8" t="s">
        <v>116</v>
      </c>
      <c r="H113" s="5">
        <f>VLOOKUP(E113,'UNIT CODES'!$A$2:$B$5,2,FALSE)*(D113)*(C113)</f>
        <v>246.2</v>
      </c>
      <c r="I113" s="11">
        <f>VLOOKUP(G113,'UNIT CODES'!$A$2:$B$5,2,FALSE)*(F113)*(C113)</f>
        <v>1.88</v>
      </c>
    </row>
    <row r="114" spans="1:9">
      <c r="A114" s="4">
        <v>110</v>
      </c>
      <c r="B114" s="4" t="s">
        <v>126</v>
      </c>
      <c r="C114" s="4">
        <v>15</v>
      </c>
      <c r="D114" s="10">
        <v>0.1</v>
      </c>
      <c r="E114" s="8" t="s">
        <v>13</v>
      </c>
      <c r="F114" s="4">
        <v>2</v>
      </c>
      <c r="G114" s="8" t="s">
        <v>30</v>
      </c>
      <c r="H114" s="5">
        <f>VLOOKUP(E114,'UNIT CODES'!$A$2:$B$5,2,FALSE)*(D114)*(C114)</f>
        <v>1.5</v>
      </c>
      <c r="I114" s="11">
        <f>VLOOKUP(G114,'UNIT CODES'!$A$2:$B$5,2,FALSE)*(F114)*(C114)</f>
        <v>0.3</v>
      </c>
    </row>
    <row r="115" spans="1:9">
      <c r="A115" s="4">
        <v>111</v>
      </c>
      <c r="B115" s="4" t="s">
        <v>127</v>
      </c>
      <c r="C115" s="4">
        <v>4</v>
      </c>
      <c r="D115" s="10">
        <v>2.64</v>
      </c>
      <c r="E115" s="8" t="s">
        <v>13</v>
      </c>
      <c r="F115" s="4">
        <v>28</v>
      </c>
      <c r="G115" s="8" t="s">
        <v>30</v>
      </c>
      <c r="H115" s="5">
        <f>VLOOKUP(E115,'UNIT CODES'!$A$2:$B$5,2,FALSE)*(D115)*(C115)</f>
        <v>10.56</v>
      </c>
      <c r="I115" s="11">
        <f>VLOOKUP(G115,'UNIT CODES'!$A$2:$B$5,2,FALSE)*(F115)*(C115)</f>
        <v>1.12</v>
      </c>
    </row>
    <row r="116" spans="1:9">
      <c r="A116" s="4">
        <v>112</v>
      </c>
      <c r="B116" s="4" t="s">
        <v>128</v>
      </c>
      <c r="C116" s="9">
        <v>1500</v>
      </c>
      <c r="D116" s="10">
        <v>11.44</v>
      </c>
      <c r="E116" s="8" t="s">
        <v>30</v>
      </c>
      <c r="F116" s="4">
        <v>1</v>
      </c>
      <c r="G116" s="8" t="s">
        <v>30</v>
      </c>
      <c r="H116" s="5">
        <f>VLOOKUP(E116,'UNIT CODES'!$A$2:$B$5,2,FALSE)*(D116)*(C116)</f>
        <v>171.6</v>
      </c>
      <c r="I116" s="11">
        <f>VLOOKUP(G116,'UNIT CODES'!$A$2:$B$5,2,FALSE)*(F116)*(C116)</f>
        <v>15</v>
      </c>
    </row>
    <row r="117" spans="1:9">
      <c r="A117" s="4">
        <v>113</v>
      </c>
      <c r="B117" s="4" t="s">
        <v>129</v>
      </c>
      <c r="C117" s="9">
        <v>1000</v>
      </c>
      <c r="D117" s="10">
        <v>30</v>
      </c>
      <c r="E117" s="8" t="s">
        <v>116</v>
      </c>
      <c r="F117" s="4">
        <v>3</v>
      </c>
      <c r="G117" s="8" t="s">
        <v>116</v>
      </c>
      <c r="H117" s="5">
        <f>VLOOKUP(E117,'UNIT CODES'!$A$2:$B$5,2,FALSE)*(D117)*(C117)</f>
        <v>30</v>
      </c>
      <c r="I117" s="11">
        <f>VLOOKUP(G117,'UNIT CODES'!$A$2:$B$5,2,FALSE)*(F117)*(C117)</f>
        <v>3</v>
      </c>
    </row>
    <row r="118" spans="1:9">
      <c r="A118" s="4">
        <v>114</v>
      </c>
      <c r="B118" s="4" t="s">
        <v>130</v>
      </c>
      <c r="C118" s="4">
        <v>36</v>
      </c>
      <c r="D118" s="10">
        <v>88.74</v>
      </c>
      <c r="E118" s="8" t="s">
        <v>30</v>
      </c>
      <c r="F118" s="4">
        <v>22</v>
      </c>
      <c r="G118" s="8" t="s">
        <v>30</v>
      </c>
      <c r="H118" s="5">
        <f>VLOOKUP(E118,'UNIT CODES'!$A$2:$B$5,2,FALSE)*(D118)*(C118)</f>
        <v>31.9464</v>
      </c>
      <c r="I118" s="11">
        <f>VLOOKUP(G118,'UNIT CODES'!$A$2:$B$5,2,FALSE)*(F118)*(C118)</f>
        <v>7.92</v>
      </c>
    </row>
    <row r="119" spans="1:9">
      <c r="A119" s="4">
        <v>115</v>
      </c>
      <c r="B119" s="4" t="s">
        <v>131</v>
      </c>
      <c r="C119" s="4">
        <v>20</v>
      </c>
      <c r="D119" s="10">
        <v>88.74</v>
      </c>
      <c r="E119" s="8" t="s">
        <v>30</v>
      </c>
      <c r="F119" s="4">
        <v>22</v>
      </c>
      <c r="G119" s="8" t="s">
        <v>30</v>
      </c>
      <c r="H119" s="5">
        <f>VLOOKUP(E119,'UNIT CODES'!$A$2:$B$5,2,FALSE)*(D119)*(C119)</f>
        <v>17.748</v>
      </c>
      <c r="I119" s="11">
        <f>VLOOKUP(G119,'UNIT CODES'!$A$2:$B$5,2,FALSE)*(F119)*(C119)</f>
        <v>4.4</v>
      </c>
    </row>
    <row r="120" spans="1:9">
      <c r="A120" s="4">
        <v>116</v>
      </c>
      <c r="B120" s="4" t="s">
        <v>132</v>
      </c>
      <c r="C120" s="4">
        <v>20</v>
      </c>
      <c r="D120" s="10">
        <v>12.51</v>
      </c>
      <c r="E120" s="8" t="s">
        <v>13</v>
      </c>
      <c r="F120" s="4">
        <v>7</v>
      </c>
      <c r="G120" s="8" t="s">
        <v>30</v>
      </c>
      <c r="H120" s="5">
        <f>VLOOKUP(E120,'UNIT CODES'!$A$2:$B$5,2,FALSE)*(D120)*(C120)</f>
        <v>250.2</v>
      </c>
      <c r="I120" s="11">
        <f>VLOOKUP(G120,'UNIT CODES'!$A$2:$B$5,2,FALSE)*(F120)*(C120)</f>
        <v>1.4</v>
      </c>
    </row>
    <row r="121" spans="1:9">
      <c r="A121" s="4">
        <v>117</v>
      </c>
      <c r="B121" s="4" t="s">
        <v>133</v>
      </c>
      <c r="C121" s="4">
        <v>15</v>
      </c>
      <c r="D121" s="10">
        <v>37.77</v>
      </c>
      <c r="E121" s="8" t="s">
        <v>30</v>
      </c>
      <c r="F121" s="4">
        <v>2.5</v>
      </c>
      <c r="G121" s="8" t="s">
        <v>30</v>
      </c>
      <c r="H121" s="5">
        <f>VLOOKUP(E121,'UNIT CODES'!$A$2:$B$5,2,FALSE)*(D121)*(C121)</f>
        <v>5.6655</v>
      </c>
      <c r="I121" s="11">
        <f>VLOOKUP(G121,'UNIT CODES'!$A$2:$B$5,2,FALSE)*(F121)*(C121)</f>
        <v>0.375</v>
      </c>
    </row>
    <row r="122" spans="1:9">
      <c r="A122" s="4">
        <v>118</v>
      </c>
      <c r="B122" s="4" t="s">
        <v>134</v>
      </c>
      <c r="C122" s="4">
        <v>215</v>
      </c>
      <c r="D122" s="10">
        <v>64.87</v>
      </c>
      <c r="E122" s="8" t="s">
        <v>30</v>
      </c>
      <c r="F122" s="4">
        <v>23</v>
      </c>
      <c r="G122" s="8" t="s">
        <v>30</v>
      </c>
      <c r="H122" s="5">
        <f>VLOOKUP(E122,'UNIT CODES'!$A$2:$B$5,2,FALSE)*(D122)*(C122)</f>
        <v>139.4705</v>
      </c>
      <c r="I122" s="11">
        <f>VLOOKUP(G122,'UNIT CODES'!$A$2:$B$5,2,FALSE)*(F122)*(C122)</f>
        <v>49.45</v>
      </c>
    </row>
    <row r="123" spans="1:9">
      <c r="A123" s="4">
        <v>119</v>
      </c>
      <c r="B123" s="4" t="s">
        <v>135</v>
      </c>
      <c r="C123" s="4">
        <v>83</v>
      </c>
      <c r="D123" s="10">
        <v>114.28</v>
      </c>
      <c r="E123" s="8" t="s">
        <v>30</v>
      </c>
      <c r="F123" s="4">
        <v>23</v>
      </c>
      <c r="G123" s="8" t="s">
        <v>30</v>
      </c>
      <c r="H123" s="5">
        <f>VLOOKUP(E123,'UNIT CODES'!$A$2:$B$5,2,FALSE)*(D123)*(C123)</f>
        <v>94.8524</v>
      </c>
      <c r="I123" s="11">
        <f>VLOOKUP(G123,'UNIT CODES'!$A$2:$B$5,2,FALSE)*(F123)*(C123)</f>
        <v>19.09</v>
      </c>
    </row>
    <row r="124" spans="1:9">
      <c r="A124" s="4">
        <v>120</v>
      </c>
      <c r="B124" s="4" t="s">
        <v>136</v>
      </c>
      <c r="C124" s="4">
        <v>20</v>
      </c>
      <c r="D124" s="10">
        <v>107.6</v>
      </c>
      <c r="E124" s="8" t="s">
        <v>30</v>
      </c>
      <c r="F124" s="4">
        <v>23</v>
      </c>
      <c r="G124" s="8" t="s">
        <v>30</v>
      </c>
      <c r="H124" s="5">
        <f>VLOOKUP(E124,'UNIT CODES'!$A$2:$B$5,2,FALSE)*(D124)*(C124)</f>
        <v>21.52</v>
      </c>
      <c r="I124" s="11">
        <f>VLOOKUP(G124,'UNIT CODES'!$A$2:$B$5,2,FALSE)*(F124)*(C124)</f>
        <v>4.6</v>
      </c>
    </row>
    <row r="125" spans="1:9">
      <c r="A125" s="4">
        <v>121</v>
      </c>
      <c r="B125" s="4" t="s">
        <v>137</v>
      </c>
      <c r="C125" s="4">
        <v>110</v>
      </c>
      <c r="D125" s="10">
        <v>43.46</v>
      </c>
      <c r="E125" s="8" t="s">
        <v>30</v>
      </c>
      <c r="F125" s="4">
        <v>2.5</v>
      </c>
      <c r="G125" s="8" t="s">
        <v>30</v>
      </c>
      <c r="H125" s="5">
        <f>VLOOKUP(E125,'UNIT CODES'!$A$2:$B$5,2,FALSE)*(D125)*(C125)</f>
        <v>47.806</v>
      </c>
      <c r="I125" s="11">
        <f>VLOOKUP(G125,'UNIT CODES'!$A$2:$B$5,2,FALSE)*(F125)*(C125)</f>
        <v>2.75</v>
      </c>
    </row>
    <row r="126" spans="1:9">
      <c r="A126" s="4">
        <v>122</v>
      </c>
      <c r="B126" s="4" t="s">
        <v>138</v>
      </c>
      <c r="C126" s="4">
        <v>2</v>
      </c>
      <c r="D126" s="10">
        <v>50.35</v>
      </c>
      <c r="E126" s="8" t="s">
        <v>30</v>
      </c>
      <c r="F126" s="4">
        <v>2.5</v>
      </c>
      <c r="G126" s="8" t="s">
        <v>30</v>
      </c>
      <c r="H126" s="5">
        <f>VLOOKUP(E126,'UNIT CODES'!$A$2:$B$5,2,FALSE)*(D126)*(C126)</f>
        <v>1.007</v>
      </c>
      <c r="I126" s="11">
        <f>VLOOKUP(G126,'UNIT CODES'!$A$2:$B$5,2,FALSE)*(F126)*(C126)</f>
        <v>0.05</v>
      </c>
    </row>
    <row r="127" spans="1:9">
      <c r="A127" s="4">
        <v>123</v>
      </c>
      <c r="B127" s="4" t="s">
        <v>139</v>
      </c>
      <c r="C127" s="4">
        <v>207</v>
      </c>
      <c r="D127" s="10">
        <v>27.19</v>
      </c>
      <c r="E127" s="8" t="s">
        <v>30</v>
      </c>
      <c r="F127" s="4">
        <v>2.5</v>
      </c>
      <c r="G127" s="8" t="s">
        <v>30</v>
      </c>
      <c r="H127" s="5">
        <f>VLOOKUP(E127,'UNIT CODES'!$A$2:$B$5,2,FALSE)*(D127)*(C127)</f>
        <v>56.2833</v>
      </c>
      <c r="I127" s="11">
        <f>VLOOKUP(G127,'UNIT CODES'!$A$2:$B$5,2,FALSE)*(F127)*(C127)</f>
        <v>5.175</v>
      </c>
    </row>
    <row r="128" spans="1:9">
      <c r="A128" s="4">
        <v>124</v>
      </c>
      <c r="B128" s="4" t="s">
        <v>140</v>
      </c>
      <c r="C128" s="4">
        <v>1</v>
      </c>
      <c r="D128" s="10">
        <v>5.04</v>
      </c>
      <c r="E128" s="8" t="s">
        <v>13</v>
      </c>
      <c r="F128" s="4">
        <v>2.5</v>
      </c>
      <c r="G128" s="8" t="s">
        <v>30</v>
      </c>
      <c r="H128" s="5">
        <f>VLOOKUP(E128,'UNIT CODES'!$A$2:$B$5,2,FALSE)*(D128)*(C128)</f>
        <v>5.04</v>
      </c>
      <c r="I128" s="11">
        <f>VLOOKUP(G128,'UNIT CODES'!$A$2:$B$5,2,FALSE)*(F128)*(C128)</f>
        <v>0.025</v>
      </c>
    </row>
    <row r="129" spans="1:9">
      <c r="A129" s="4">
        <v>125</v>
      </c>
      <c r="B129" s="4" t="s">
        <v>141</v>
      </c>
      <c r="C129" s="4">
        <v>87</v>
      </c>
      <c r="D129" s="10">
        <v>2.84</v>
      </c>
      <c r="E129" s="8" t="s">
        <v>13</v>
      </c>
      <c r="F129" s="4">
        <v>25</v>
      </c>
      <c r="G129" s="8" t="s">
        <v>30</v>
      </c>
      <c r="H129" s="5">
        <f>VLOOKUP(E129,'UNIT CODES'!$A$2:$B$5,2,FALSE)*(D129)*(C129)</f>
        <v>247.08</v>
      </c>
      <c r="I129" s="11">
        <f>VLOOKUP(G129,'UNIT CODES'!$A$2:$B$5,2,FALSE)*(F129)*(C129)</f>
        <v>21.75</v>
      </c>
    </row>
    <row r="130" spans="1:9">
      <c r="A130" s="4">
        <v>126</v>
      </c>
      <c r="B130" s="4" t="s">
        <v>142</v>
      </c>
      <c r="C130" s="4">
        <v>2</v>
      </c>
      <c r="D130" s="10">
        <v>245.42</v>
      </c>
      <c r="E130" s="8" t="s">
        <v>30</v>
      </c>
      <c r="F130" s="4">
        <v>25</v>
      </c>
      <c r="G130" s="8" t="s">
        <v>30</v>
      </c>
      <c r="H130" s="5">
        <f>VLOOKUP(E130,'UNIT CODES'!$A$2:$B$5,2,FALSE)*(D130)*(C130)</f>
        <v>4.9084</v>
      </c>
      <c r="I130" s="11">
        <f>VLOOKUP(G130,'UNIT CODES'!$A$2:$B$5,2,FALSE)*(F130)*(C130)</f>
        <v>0.5</v>
      </c>
    </row>
    <row r="131" spans="1:9">
      <c r="A131" s="4">
        <v>127</v>
      </c>
      <c r="B131" s="4" t="s">
        <v>143</v>
      </c>
      <c r="C131" s="4">
        <v>8</v>
      </c>
      <c r="D131" s="10">
        <v>62.1</v>
      </c>
      <c r="E131" s="8" t="s">
        <v>30</v>
      </c>
      <c r="F131" s="4">
        <v>2.5</v>
      </c>
      <c r="G131" s="8" t="s">
        <v>30</v>
      </c>
      <c r="H131" s="5">
        <f>VLOOKUP(E131,'UNIT CODES'!$A$2:$B$5,2,FALSE)*(D131)*(C131)</f>
        <v>4.968</v>
      </c>
      <c r="I131" s="11">
        <f>VLOOKUP(G131,'UNIT CODES'!$A$2:$B$5,2,FALSE)*(F131)*(C131)</f>
        <v>0.2</v>
      </c>
    </row>
    <row r="132" spans="1:9">
      <c r="A132" s="4">
        <v>128</v>
      </c>
      <c r="B132" s="4" t="s">
        <v>144</v>
      </c>
      <c r="C132" s="4">
        <v>32</v>
      </c>
      <c r="D132" s="10">
        <v>1.05</v>
      </c>
      <c r="E132" s="8" t="s">
        <v>30</v>
      </c>
      <c r="F132" s="4">
        <v>2.5</v>
      </c>
      <c r="G132" s="8" t="s">
        <v>30</v>
      </c>
      <c r="H132" s="5">
        <f>VLOOKUP(E132,'UNIT CODES'!$A$2:$B$5,2,FALSE)*(D132)*(C132)</f>
        <v>0.336</v>
      </c>
      <c r="I132" s="11">
        <f>VLOOKUP(G132,'UNIT CODES'!$A$2:$B$5,2,FALSE)*(F132)*(C132)</f>
        <v>0.8</v>
      </c>
    </row>
    <row r="133" spans="1:9">
      <c r="A133" s="4">
        <v>129</v>
      </c>
      <c r="B133" s="4" t="s">
        <v>145</v>
      </c>
      <c r="C133" s="4">
        <v>49</v>
      </c>
      <c r="D133" s="10">
        <v>1.7</v>
      </c>
      <c r="E133" s="8" t="s">
        <v>30</v>
      </c>
      <c r="F133" s="4">
        <v>2.5</v>
      </c>
      <c r="G133" s="8" t="s">
        <v>30</v>
      </c>
      <c r="H133" s="5">
        <f>VLOOKUP(E133,'UNIT CODES'!$A$2:$B$5,2,FALSE)*(D133)*(C133)</f>
        <v>0.833</v>
      </c>
      <c r="I133" s="11">
        <f>VLOOKUP(G133,'UNIT CODES'!$A$2:$B$5,2,FALSE)*(F133)*(C133)</f>
        <v>1.225</v>
      </c>
    </row>
    <row r="134" spans="1:9">
      <c r="A134" s="4">
        <v>130</v>
      </c>
      <c r="B134" s="4" t="s">
        <v>146</v>
      </c>
      <c r="C134" s="4">
        <v>3</v>
      </c>
      <c r="D134" s="10">
        <v>6.71</v>
      </c>
      <c r="E134" s="8" t="s">
        <v>13</v>
      </c>
      <c r="F134" s="4">
        <v>22</v>
      </c>
      <c r="G134" s="8" t="s">
        <v>30</v>
      </c>
      <c r="H134" s="5">
        <f>VLOOKUP(E134,'UNIT CODES'!$A$2:$B$5,2,FALSE)*(D134)*(C134)</f>
        <v>20.13</v>
      </c>
      <c r="I134" s="11">
        <f>VLOOKUP(G134,'UNIT CODES'!$A$2:$B$5,2,FALSE)*(F134)*(C134)</f>
        <v>0.66</v>
      </c>
    </row>
    <row r="135" spans="1:9">
      <c r="A135" s="4">
        <v>131</v>
      </c>
      <c r="B135" s="4" t="s">
        <v>147</v>
      </c>
      <c r="C135" s="4">
        <v>4</v>
      </c>
      <c r="D135" s="10">
        <v>5.6</v>
      </c>
      <c r="E135" s="8" t="s">
        <v>13</v>
      </c>
      <c r="F135" s="4">
        <v>2.5</v>
      </c>
      <c r="G135" s="8" t="s">
        <v>30</v>
      </c>
      <c r="H135" s="5">
        <f>VLOOKUP(E135,'UNIT CODES'!$A$2:$B$5,2,FALSE)*(D135)*(C135)</f>
        <v>22.4</v>
      </c>
      <c r="I135" s="11">
        <f>VLOOKUP(G135,'UNIT CODES'!$A$2:$B$5,2,FALSE)*(F135)*(C135)</f>
        <v>0.1</v>
      </c>
    </row>
    <row r="136" spans="1:9">
      <c r="A136" s="4">
        <v>132</v>
      </c>
      <c r="B136" s="4" t="s">
        <v>148</v>
      </c>
      <c r="C136" s="4">
        <v>4</v>
      </c>
      <c r="D136" s="10">
        <v>3.58</v>
      </c>
      <c r="E136" s="8" t="s">
        <v>13</v>
      </c>
      <c r="F136" s="4">
        <v>35</v>
      </c>
      <c r="G136" s="8" t="s">
        <v>30</v>
      </c>
      <c r="H136" s="5">
        <f>VLOOKUP(E136,'UNIT CODES'!$A$2:$B$5,2,FALSE)*(D136)*(C136)</f>
        <v>14.32</v>
      </c>
      <c r="I136" s="11">
        <f>VLOOKUP(G136,'UNIT CODES'!$A$2:$B$5,2,FALSE)*(F136)*(C136)</f>
        <v>1.4</v>
      </c>
    </row>
    <row r="137" spans="1:9">
      <c r="A137" s="4">
        <v>133</v>
      </c>
      <c r="B137" s="4" t="s">
        <v>149</v>
      </c>
      <c r="C137" s="4">
        <v>7</v>
      </c>
      <c r="D137" s="10">
        <v>473.53</v>
      </c>
      <c r="E137" s="8" t="s">
        <v>30</v>
      </c>
      <c r="F137" s="4">
        <v>0.35</v>
      </c>
      <c r="G137" s="8" t="s">
        <v>13</v>
      </c>
      <c r="H137" s="5">
        <f>VLOOKUP(E137,'UNIT CODES'!$A$2:$B$5,2,FALSE)*(D137)*(C137)</f>
        <v>33.1471</v>
      </c>
      <c r="I137" s="11">
        <f>VLOOKUP(G137,'UNIT CODES'!$A$2:$B$5,2,FALSE)*(F137)*(C137)</f>
        <v>2.45</v>
      </c>
    </row>
    <row r="138" spans="1:9">
      <c r="A138" s="4">
        <v>134</v>
      </c>
      <c r="B138" s="4" t="s">
        <v>150</v>
      </c>
      <c r="C138" s="4">
        <v>7</v>
      </c>
      <c r="D138" s="10">
        <v>8</v>
      </c>
      <c r="E138" s="8" t="s">
        <v>13</v>
      </c>
      <c r="F138" s="4">
        <v>0.07</v>
      </c>
      <c r="G138" s="8" t="s">
        <v>13</v>
      </c>
      <c r="H138" s="5">
        <f>VLOOKUP(E138,'UNIT CODES'!$A$2:$B$5,2,FALSE)*(D138)*(C138)</f>
        <v>56</v>
      </c>
      <c r="I138" s="11">
        <f>VLOOKUP(G138,'UNIT CODES'!$A$2:$B$5,2,FALSE)*(F138)*(C138)</f>
        <v>0.49</v>
      </c>
    </row>
    <row r="139" spans="1:9">
      <c r="A139" s="4">
        <v>135</v>
      </c>
      <c r="B139" s="4" t="s">
        <v>151</v>
      </c>
      <c r="C139" s="4">
        <v>92</v>
      </c>
      <c r="D139" s="10">
        <v>34.71</v>
      </c>
      <c r="E139" s="8" t="s">
        <v>30</v>
      </c>
      <c r="F139" s="4">
        <v>3</v>
      </c>
      <c r="G139" s="8" t="s">
        <v>30</v>
      </c>
      <c r="H139" s="5">
        <f>VLOOKUP(E139,'UNIT CODES'!$A$2:$B$5,2,FALSE)*(D139)*(C139)</f>
        <v>31.9332</v>
      </c>
      <c r="I139" s="11">
        <f>VLOOKUP(G139,'UNIT CODES'!$A$2:$B$5,2,FALSE)*(F139)*(C139)</f>
        <v>2.76</v>
      </c>
    </row>
    <row r="140" spans="1:9">
      <c r="A140" s="4">
        <v>136</v>
      </c>
      <c r="B140" s="4" t="s">
        <v>152</v>
      </c>
      <c r="C140" s="4">
        <v>1</v>
      </c>
      <c r="D140" s="10">
        <v>0.46</v>
      </c>
      <c r="E140" s="8" t="s">
        <v>13</v>
      </c>
      <c r="F140" s="4">
        <v>2</v>
      </c>
      <c r="G140" s="8" t="s">
        <v>30</v>
      </c>
      <c r="H140" s="5">
        <f>VLOOKUP(E140,'UNIT CODES'!$A$2:$B$5,2,FALSE)*(D140)*(C140)</f>
        <v>0.46</v>
      </c>
      <c r="I140" s="11">
        <f>VLOOKUP(G140,'UNIT CODES'!$A$2:$B$5,2,FALSE)*(F140)*(C140)</f>
        <v>0.02</v>
      </c>
    </row>
    <row r="141" spans="1:9">
      <c r="A141" s="4">
        <v>137</v>
      </c>
      <c r="B141" s="4" t="s">
        <v>153</v>
      </c>
      <c r="C141" s="4">
        <v>8</v>
      </c>
      <c r="D141" s="10">
        <v>1.72</v>
      </c>
      <c r="E141" s="8" t="s">
        <v>13</v>
      </c>
      <c r="F141" s="4">
        <v>4</v>
      </c>
      <c r="G141" s="8" t="s">
        <v>30</v>
      </c>
      <c r="H141" s="5">
        <f>VLOOKUP(E141,'UNIT CODES'!$A$2:$B$5,2,FALSE)*(D141)*(C141)</f>
        <v>13.76</v>
      </c>
      <c r="I141" s="11">
        <f>VLOOKUP(G141,'UNIT CODES'!$A$2:$B$5,2,FALSE)*(F141)*(C141)</f>
        <v>0.32</v>
      </c>
    </row>
    <row r="142" spans="1:9">
      <c r="A142" s="4">
        <v>138</v>
      </c>
      <c r="B142" s="4" t="s">
        <v>154</v>
      </c>
      <c r="C142" s="4">
        <v>3</v>
      </c>
      <c r="D142" s="10">
        <v>0.62</v>
      </c>
      <c r="E142" s="8" t="s">
        <v>13</v>
      </c>
      <c r="F142" s="4">
        <v>2</v>
      </c>
      <c r="G142" s="8" t="s">
        <v>30</v>
      </c>
      <c r="H142" s="5">
        <f>VLOOKUP(E142,'UNIT CODES'!$A$2:$B$5,2,FALSE)*(D142)*(C142)</f>
        <v>1.86</v>
      </c>
      <c r="I142" s="11">
        <f>VLOOKUP(G142,'UNIT CODES'!$A$2:$B$5,2,FALSE)*(F142)*(C142)</f>
        <v>0.06</v>
      </c>
    </row>
    <row r="143" spans="1:9">
      <c r="A143" s="4">
        <v>139</v>
      </c>
      <c r="B143" s="4" t="s">
        <v>155</v>
      </c>
      <c r="C143" s="4">
        <v>1</v>
      </c>
      <c r="D143" s="10">
        <v>0.66</v>
      </c>
      <c r="E143" s="8" t="s">
        <v>13</v>
      </c>
      <c r="F143" s="4">
        <v>2</v>
      </c>
      <c r="G143" s="8" t="s">
        <v>30</v>
      </c>
      <c r="H143" s="5">
        <f>VLOOKUP(E143,'UNIT CODES'!$A$2:$B$5,2,FALSE)*(D143)*(C143)</f>
        <v>0.66</v>
      </c>
      <c r="I143" s="11">
        <f>VLOOKUP(G143,'UNIT CODES'!$A$2:$B$5,2,FALSE)*(F143)*(C143)</f>
        <v>0.02</v>
      </c>
    </row>
    <row r="144" spans="1:9">
      <c r="A144" s="4">
        <v>140</v>
      </c>
      <c r="B144" s="4" t="s">
        <v>156</v>
      </c>
      <c r="C144" s="4">
        <v>1</v>
      </c>
      <c r="D144" s="10">
        <v>4.79</v>
      </c>
      <c r="E144" s="8" t="s">
        <v>13</v>
      </c>
      <c r="F144" s="4">
        <v>2</v>
      </c>
      <c r="G144" s="8" t="s">
        <v>30</v>
      </c>
      <c r="H144" s="5">
        <f>VLOOKUP(E144,'UNIT CODES'!$A$2:$B$5,2,FALSE)*(D144)*(C144)</f>
        <v>4.79</v>
      </c>
      <c r="I144" s="11">
        <f>VLOOKUP(G144,'UNIT CODES'!$A$2:$B$5,2,FALSE)*(F144)*(C144)</f>
        <v>0.02</v>
      </c>
    </row>
    <row r="145" spans="1:9">
      <c r="A145" s="4">
        <v>141</v>
      </c>
      <c r="B145" s="4" t="s">
        <v>157</v>
      </c>
      <c r="C145" s="4">
        <v>1</v>
      </c>
      <c r="D145" s="10">
        <v>4.1</v>
      </c>
      <c r="E145" s="8" t="s">
        <v>13</v>
      </c>
      <c r="F145" s="4">
        <v>10</v>
      </c>
      <c r="G145" s="8" t="s">
        <v>30</v>
      </c>
      <c r="H145" s="5">
        <f>VLOOKUP(E145,'UNIT CODES'!$A$2:$B$5,2,FALSE)*(D145)*(C145)</f>
        <v>4.1</v>
      </c>
      <c r="I145" s="11">
        <f>VLOOKUP(G145,'UNIT CODES'!$A$2:$B$5,2,FALSE)*(F145)*(C145)</f>
        <v>0.1</v>
      </c>
    </row>
    <row r="146" spans="1:9">
      <c r="A146" s="4">
        <v>142</v>
      </c>
      <c r="B146" s="4" t="s">
        <v>158</v>
      </c>
      <c r="C146" s="4">
        <v>1</v>
      </c>
      <c r="D146" s="10">
        <v>22.81</v>
      </c>
      <c r="E146" s="8" t="s">
        <v>13</v>
      </c>
      <c r="F146" s="4">
        <v>20</v>
      </c>
      <c r="G146" s="8" t="s">
        <v>30</v>
      </c>
      <c r="H146" s="5">
        <f>VLOOKUP(E146,'UNIT CODES'!$A$2:$B$5,2,FALSE)*(D146)*(C146)</f>
        <v>22.81</v>
      </c>
      <c r="I146" s="11">
        <f>VLOOKUP(G146,'UNIT CODES'!$A$2:$B$5,2,FALSE)*(F146)*(C146)</f>
        <v>0.2</v>
      </c>
    </row>
    <row r="147" spans="1:9">
      <c r="A147" s="4">
        <v>143</v>
      </c>
      <c r="B147" s="4" t="s">
        <v>159</v>
      </c>
      <c r="C147" s="4">
        <v>7</v>
      </c>
      <c r="D147" s="10">
        <v>119.72</v>
      </c>
      <c r="E147" s="8" t="s">
        <v>30</v>
      </c>
      <c r="F147" s="4">
        <v>5.75</v>
      </c>
      <c r="G147" s="8" t="s">
        <v>30</v>
      </c>
      <c r="H147" s="5">
        <f>VLOOKUP(E147,'UNIT CODES'!$A$2:$B$5,2,FALSE)*(D147)*(C147)</f>
        <v>8.3804</v>
      </c>
      <c r="I147" s="11">
        <f>VLOOKUP(G147,'UNIT CODES'!$A$2:$B$5,2,FALSE)*(F147)*(C147)</f>
        <v>0.4025</v>
      </c>
    </row>
    <row r="148" spans="1:9">
      <c r="A148" s="4">
        <v>144</v>
      </c>
      <c r="B148" s="4" t="s">
        <v>160</v>
      </c>
      <c r="C148" s="4">
        <v>7</v>
      </c>
      <c r="D148" s="10">
        <v>118</v>
      </c>
      <c r="E148" s="8" t="s">
        <v>30</v>
      </c>
      <c r="F148" s="4">
        <v>2</v>
      </c>
      <c r="G148" s="8" t="s">
        <v>30</v>
      </c>
      <c r="H148" s="5">
        <f>VLOOKUP(E148,'UNIT CODES'!$A$2:$B$5,2,FALSE)*(D148)*(C148)</f>
        <v>8.26</v>
      </c>
      <c r="I148" s="11">
        <f>VLOOKUP(G148,'UNIT CODES'!$A$2:$B$5,2,FALSE)*(F148)*(C148)</f>
        <v>0.14</v>
      </c>
    </row>
    <row r="149" spans="1:9">
      <c r="A149" s="4">
        <v>145</v>
      </c>
      <c r="B149" s="4" t="s">
        <v>161</v>
      </c>
      <c r="C149" s="4">
        <v>7</v>
      </c>
      <c r="D149" s="10">
        <v>508.28</v>
      </c>
      <c r="E149" s="8" t="s">
        <v>30</v>
      </c>
      <c r="F149" s="4">
        <v>20</v>
      </c>
      <c r="G149" s="8" t="s">
        <v>30</v>
      </c>
      <c r="H149" s="5">
        <f>VLOOKUP(E149,'UNIT CODES'!$A$2:$B$5,2,FALSE)*(D149)*(C149)</f>
        <v>35.5796</v>
      </c>
      <c r="I149" s="11">
        <f>VLOOKUP(G149,'UNIT CODES'!$A$2:$B$5,2,FALSE)*(F149)*(C149)</f>
        <v>1.4</v>
      </c>
    </row>
    <row r="150" spans="1:9">
      <c r="A150" s="4">
        <v>146</v>
      </c>
      <c r="B150" s="4" t="s">
        <v>162</v>
      </c>
      <c r="C150" s="4">
        <v>7</v>
      </c>
      <c r="D150" s="10">
        <v>25</v>
      </c>
      <c r="E150" s="8" t="s">
        <v>13</v>
      </c>
      <c r="F150" s="4">
        <v>30</v>
      </c>
      <c r="G150" s="8" t="s">
        <v>30</v>
      </c>
      <c r="H150" s="5">
        <f>VLOOKUP(E150,'UNIT CODES'!$A$2:$B$5,2,FALSE)*(D150)*(C150)</f>
        <v>175</v>
      </c>
      <c r="I150" s="11">
        <f>VLOOKUP(G150,'UNIT CODES'!$A$2:$B$5,2,FALSE)*(F150)*(C150)</f>
        <v>2.1</v>
      </c>
    </row>
    <row r="151" spans="1:9">
      <c r="A151" s="4">
        <v>147</v>
      </c>
      <c r="B151" s="4" t="s">
        <v>163</v>
      </c>
      <c r="C151" s="4">
        <v>1</v>
      </c>
      <c r="D151" s="10">
        <v>1815.38</v>
      </c>
      <c r="E151" s="8" t="s">
        <v>30</v>
      </c>
      <c r="F151" s="4">
        <v>1</v>
      </c>
      <c r="G151" s="8" t="s">
        <v>13</v>
      </c>
      <c r="H151" s="5">
        <f>VLOOKUP(E151,'UNIT CODES'!$A$2:$B$5,2,FALSE)*(D151)*(C151)</f>
        <v>18.1538</v>
      </c>
      <c r="I151" s="11">
        <f>VLOOKUP(G151,'UNIT CODES'!$A$2:$B$5,2,FALSE)*(F151)*(C151)</f>
        <v>1</v>
      </c>
    </row>
    <row r="152" spans="1:9">
      <c r="A152" s="4">
        <v>148</v>
      </c>
      <c r="B152" s="4" t="s">
        <v>164</v>
      </c>
      <c r="C152" s="4">
        <v>1</v>
      </c>
      <c r="D152" s="10">
        <v>55.47</v>
      </c>
      <c r="E152" s="8" t="s">
        <v>13</v>
      </c>
      <c r="F152" s="4">
        <v>0.9</v>
      </c>
      <c r="G152" s="8" t="s">
        <v>13</v>
      </c>
      <c r="H152" s="5">
        <f>VLOOKUP(E152,'UNIT CODES'!$A$2:$B$5,2,FALSE)*(D152)*(C152)</f>
        <v>55.47</v>
      </c>
      <c r="I152" s="11">
        <f>VLOOKUP(G152,'UNIT CODES'!$A$2:$B$5,2,FALSE)*(F152)*(C152)</f>
        <v>0.9</v>
      </c>
    </row>
    <row r="153" spans="1:9">
      <c r="A153" s="4">
        <v>149</v>
      </c>
      <c r="B153" s="4" t="s">
        <v>165</v>
      </c>
      <c r="C153" s="4">
        <v>90</v>
      </c>
      <c r="D153" s="10">
        <v>3.18</v>
      </c>
      <c r="E153" s="8" t="s">
        <v>13</v>
      </c>
      <c r="F153" s="4">
        <v>10</v>
      </c>
      <c r="G153" s="8" t="s">
        <v>30</v>
      </c>
      <c r="H153" s="5">
        <f>VLOOKUP(E153,'UNIT CODES'!$A$2:$B$5,2,FALSE)*(D153)*(C153)</f>
        <v>286.2</v>
      </c>
      <c r="I153" s="11">
        <f>VLOOKUP(G153,'UNIT CODES'!$A$2:$B$5,2,FALSE)*(F153)*(C153)</f>
        <v>9</v>
      </c>
    </row>
    <row r="154" spans="1:9">
      <c r="A154" s="4">
        <v>150</v>
      </c>
      <c r="B154" s="4" t="s">
        <v>166</v>
      </c>
      <c r="C154" s="4">
        <v>7</v>
      </c>
      <c r="D154" s="10">
        <v>149.84</v>
      </c>
      <c r="E154" s="8" t="s">
        <v>13</v>
      </c>
      <c r="F154" s="4">
        <v>0.75</v>
      </c>
      <c r="G154" s="8" t="s">
        <v>13</v>
      </c>
      <c r="H154" s="5">
        <f>VLOOKUP(E154,'UNIT CODES'!$A$2:$B$5,2,FALSE)*(D154)*(C154)</f>
        <v>1048.88</v>
      </c>
      <c r="I154" s="11">
        <f>VLOOKUP(G154,'UNIT CODES'!$A$2:$B$5,2,FALSE)*(F154)*(C154)</f>
        <v>5.25</v>
      </c>
    </row>
    <row r="155" spans="1:9">
      <c r="A155" s="4">
        <v>151</v>
      </c>
      <c r="B155" s="4" t="s">
        <v>167</v>
      </c>
      <c r="C155" s="4">
        <v>21</v>
      </c>
      <c r="D155" s="10">
        <v>8.21</v>
      </c>
      <c r="E155" s="8" t="s">
        <v>13</v>
      </c>
      <c r="F155" s="4">
        <v>15</v>
      </c>
      <c r="G155" s="8" t="s">
        <v>30</v>
      </c>
      <c r="H155" s="5">
        <f>VLOOKUP(E155,'UNIT CODES'!$A$2:$B$5,2,FALSE)*(D155)*(C155)</f>
        <v>172.41</v>
      </c>
      <c r="I155" s="11">
        <f>VLOOKUP(G155,'UNIT CODES'!$A$2:$B$5,2,FALSE)*(F155)*(C155)</f>
        <v>3.15</v>
      </c>
    </row>
    <row r="156" spans="1:9">
      <c r="A156" s="4">
        <v>152</v>
      </c>
      <c r="B156" s="4" t="s">
        <v>168</v>
      </c>
      <c r="C156" s="4">
        <v>630</v>
      </c>
      <c r="D156" s="10">
        <v>3.28</v>
      </c>
      <c r="E156" s="8" t="s">
        <v>30</v>
      </c>
      <c r="F156" s="4">
        <v>0.75</v>
      </c>
      <c r="G156" s="8" t="s">
        <v>30</v>
      </c>
      <c r="H156" s="5">
        <f>VLOOKUP(E156,'UNIT CODES'!$A$2:$B$5,2,FALSE)*(D156)*(C156)</f>
        <v>20.664</v>
      </c>
      <c r="I156" s="11">
        <f>VLOOKUP(G156,'UNIT CODES'!$A$2:$B$5,2,FALSE)*(F156)*(C156)</f>
        <v>4.725</v>
      </c>
    </row>
    <row r="157" spans="1:9">
      <c r="A157" s="4">
        <v>153</v>
      </c>
      <c r="B157" s="4" t="s">
        <v>169</v>
      </c>
      <c r="C157" s="4">
        <v>300</v>
      </c>
      <c r="D157" s="10">
        <v>1</v>
      </c>
      <c r="E157" s="8" t="s">
        <v>13</v>
      </c>
      <c r="F157" s="4">
        <v>0.01</v>
      </c>
      <c r="G157" s="8" t="s">
        <v>13</v>
      </c>
      <c r="H157" s="5">
        <f>VLOOKUP(E157,'UNIT CODES'!$A$2:$B$5,2,FALSE)*(D157)*(C157)</f>
        <v>300</v>
      </c>
      <c r="I157" s="11">
        <f>VLOOKUP(G157,'UNIT CODES'!$A$2:$B$5,2,FALSE)*(F157)*(C157)</f>
        <v>3</v>
      </c>
    </row>
    <row r="158" spans="1:9">
      <c r="A158" s="4">
        <v>154</v>
      </c>
      <c r="B158" s="4" t="s">
        <v>170</v>
      </c>
      <c r="C158" s="4">
        <v>8</v>
      </c>
      <c r="D158" s="10">
        <v>0.28</v>
      </c>
      <c r="E158" s="8" t="s">
        <v>13</v>
      </c>
      <c r="F158" s="4">
        <v>3</v>
      </c>
      <c r="G158" s="8" t="s">
        <v>30</v>
      </c>
      <c r="H158" s="5">
        <f>VLOOKUP(E158,'UNIT CODES'!$A$2:$B$5,2,FALSE)*(D158)*(C158)</f>
        <v>2.24</v>
      </c>
      <c r="I158" s="11">
        <f>VLOOKUP(G158,'UNIT CODES'!$A$2:$B$5,2,FALSE)*(F158)*(C158)</f>
        <v>0.24</v>
      </c>
    </row>
    <row r="159" spans="1:9">
      <c r="A159" s="4">
        <v>155</v>
      </c>
      <c r="B159" s="4" t="s">
        <v>171</v>
      </c>
      <c r="C159" s="4">
        <v>3</v>
      </c>
      <c r="D159" s="10">
        <v>0.77</v>
      </c>
      <c r="E159" s="8" t="s">
        <v>13</v>
      </c>
      <c r="F159" s="4">
        <v>4.5</v>
      </c>
      <c r="G159" s="8" t="s">
        <v>30</v>
      </c>
      <c r="H159" s="5">
        <f>VLOOKUP(E159,'UNIT CODES'!$A$2:$B$5,2,FALSE)*(D159)*(C159)</f>
        <v>2.31</v>
      </c>
      <c r="I159" s="11">
        <f>VLOOKUP(G159,'UNIT CODES'!$A$2:$B$5,2,FALSE)*(F159)*(C159)</f>
        <v>0.135</v>
      </c>
    </row>
    <row r="160" spans="1:9">
      <c r="A160" s="4">
        <v>156</v>
      </c>
      <c r="B160" s="4" t="s">
        <v>172</v>
      </c>
      <c r="C160" s="4">
        <v>46</v>
      </c>
      <c r="D160" s="10">
        <v>0.26</v>
      </c>
      <c r="E160" s="8" t="s">
        <v>13</v>
      </c>
      <c r="F160" s="4">
        <v>2.7</v>
      </c>
      <c r="G160" s="8" t="s">
        <v>30</v>
      </c>
      <c r="H160" s="5">
        <f>VLOOKUP(E160,'UNIT CODES'!$A$2:$B$5,2,FALSE)*(D160)*(C160)</f>
        <v>11.96</v>
      </c>
      <c r="I160" s="11">
        <f>VLOOKUP(G160,'UNIT CODES'!$A$2:$B$5,2,FALSE)*(F160)*(C160)</f>
        <v>1.242</v>
      </c>
    </row>
    <row r="161" spans="1:9">
      <c r="A161" s="4">
        <v>157</v>
      </c>
      <c r="B161" s="4" t="s">
        <v>173</v>
      </c>
      <c r="C161" s="4">
        <v>2</v>
      </c>
      <c r="D161" s="10">
        <v>0.67</v>
      </c>
      <c r="E161" s="8" t="s">
        <v>13</v>
      </c>
      <c r="F161" s="4">
        <v>3.9</v>
      </c>
      <c r="G161" s="8" t="s">
        <v>30</v>
      </c>
      <c r="H161" s="5">
        <f>VLOOKUP(E161,'UNIT CODES'!$A$2:$B$5,2,FALSE)*(D161)*(C161)</f>
        <v>1.34</v>
      </c>
      <c r="I161" s="11">
        <f>VLOOKUP(G161,'UNIT CODES'!$A$2:$B$5,2,FALSE)*(F161)*(C161)</f>
        <v>0.078</v>
      </c>
    </row>
    <row r="162" spans="1:9">
      <c r="A162" s="4">
        <v>158</v>
      </c>
      <c r="B162" s="4" t="s">
        <v>174</v>
      </c>
      <c r="C162" s="4">
        <v>13</v>
      </c>
      <c r="D162" s="10">
        <v>0.37</v>
      </c>
      <c r="E162" s="8" t="s">
        <v>13</v>
      </c>
      <c r="F162" s="4">
        <v>3</v>
      </c>
      <c r="G162" s="8" t="s">
        <v>30</v>
      </c>
      <c r="H162" s="5">
        <f>VLOOKUP(E162,'UNIT CODES'!$A$2:$B$5,2,FALSE)*(D162)*(C162)</f>
        <v>4.81</v>
      </c>
      <c r="I162" s="11">
        <f>VLOOKUP(G162,'UNIT CODES'!$A$2:$B$5,2,FALSE)*(F162)*(C162)</f>
        <v>0.39</v>
      </c>
    </row>
    <row r="163" spans="1:9">
      <c r="A163" s="4">
        <v>159</v>
      </c>
      <c r="B163" s="4" t="s">
        <v>175</v>
      </c>
      <c r="C163" s="4">
        <v>4</v>
      </c>
      <c r="D163" s="10">
        <v>33.19</v>
      </c>
      <c r="E163" s="8" t="s">
        <v>13</v>
      </c>
      <c r="F163" s="4">
        <v>6</v>
      </c>
      <c r="G163" s="8" t="s">
        <v>30</v>
      </c>
      <c r="H163" s="5">
        <f>VLOOKUP(E163,'UNIT CODES'!$A$2:$B$5,2,FALSE)*(D163)*(C163)</f>
        <v>132.76</v>
      </c>
      <c r="I163" s="11">
        <f>VLOOKUP(G163,'UNIT CODES'!$A$2:$B$5,2,FALSE)*(F163)*(C163)</f>
        <v>0.24</v>
      </c>
    </row>
    <row r="164" spans="1:9">
      <c r="A164" s="4">
        <v>160</v>
      </c>
      <c r="B164" s="4" t="s">
        <v>176</v>
      </c>
      <c r="C164" s="4">
        <v>3</v>
      </c>
      <c r="D164" s="10">
        <v>1.78</v>
      </c>
      <c r="E164" s="8" t="s">
        <v>13</v>
      </c>
      <c r="F164" s="4">
        <v>14</v>
      </c>
      <c r="G164" s="8" t="s">
        <v>30</v>
      </c>
      <c r="H164" s="5">
        <f>VLOOKUP(E164,'UNIT CODES'!$A$2:$B$5,2,FALSE)*(D164)*(C164)</f>
        <v>5.34</v>
      </c>
      <c r="I164" s="11">
        <f>VLOOKUP(G164,'UNIT CODES'!$A$2:$B$5,2,FALSE)*(F164)*(C164)</f>
        <v>0.42</v>
      </c>
    </row>
    <row r="165" spans="1:9">
      <c r="A165" s="4">
        <v>161</v>
      </c>
      <c r="B165" s="4" t="s">
        <v>177</v>
      </c>
      <c r="C165" s="4">
        <v>8</v>
      </c>
      <c r="D165" s="10">
        <v>8.54</v>
      </c>
      <c r="E165" s="8" t="s">
        <v>30</v>
      </c>
      <c r="F165" s="4">
        <v>20</v>
      </c>
      <c r="G165" s="8" t="s">
        <v>30</v>
      </c>
      <c r="H165" s="5">
        <f>VLOOKUP(E165,'UNIT CODES'!$A$2:$B$5,2,FALSE)*(D165)*(C165)</f>
        <v>0.6832</v>
      </c>
      <c r="I165" s="11">
        <f>VLOOKUP(G165,'UNIT CODES'!$A$2:$B$5,2,FALSE)*(F165)*(C165)</f>
        <v>1.6</v>
      </c>
    </row>
    <row r="166" spans="1:9">
      <c r="A166" s="4">
        <v>162</v>
      </c>
      <c r="B166" s="4" t="s">
        <v>178</v>
      </c>
      <c r="C166" s="4">
        <v>2</v>
      </c>
      <c r="D166" s="10">
        <v>5.26</v>
      </c>
      <c r="E166" s="8" t="s">
        <v>13</v>
      </c>
      <c r="F166" s="4">
        <v>22</v>
      </c>
      <c r="G166" s="8" t="s">
        <v>30</v>
      </c>
      <c r="H166" s="5">
        <f>VLOOKUP(E166,'UNIT CODES'!$A$2:$B$5,2,FALSE)*(D166)*(C166)</f>
        <v>10.52</v>
      </c>
      <c r="I166" s="11">
        <f>VLOOKUP(G166,'UNIT CODES'!$A$2:$B$5,2,FALSE)*(F166)*(C166)</f>
        <v>0.44</v>
      </c>
    </row>
    <row r="167" spans="1:10">
      <c r="A167" s="4">
        <v>163</v>
      </c>
      <c r="B167" s="4" t="s">
        <v>179</v>
      </c>
      <c r="C167" s="4">
        <v>2</v>
      </c>
      <c r="D167" s="7">
        <v>0</v>
      </c>
      <c r="E167" s="8" t="s">
        <v>13</v>
      </c>
      <c r="F167" s="4">
        <v>0.45</v>
      </c>
      <c r="G167" s="8" t="s">
        <v>13</v>
      </c>
      <c r="H167" s="7">
        <f>VLOOKUP(E167,'UNIT CODES'!$A$2:$B$5,2,FALSE)*(D167)*(C167)</f>
        <v>0</v>
      </c>
      <c r="I167" s="11">
        <f>VLOOKUP(G167,'UNIT CODES'!$A$2:$B$5,2,FALSE)*(F167)*(C167)</f>
        <v>0.9</v>
      </c>
      <c r="J167" s="1" t="s">
        <v>14</v>
      </c>
    </row>
    <row r="168" spans="1:10">
      <c r="A168" s="4">
        <v>164</v>
      </c>
      <c r="B168" s="4" t="s">
        <v>180</v>
      </c>
      <c r="C168" s="4">
        <v>5</v>
      </c>
      <c r="D168" s="7">
        <v>0</v>
      </c>
      <c r="E168" s="8" t="s">
        <v>13</v>
      </c>
      <c r="F168" s="4">
        <v>0.35</v>
      </c>
      <c r="G168" s="8" t="s">
        <v>13</v>
      </c>
      <c r="H168" s="7">
        <f>VLOOKUP(E168,'UNIT CODES'!$A$2:$B$5,2,FALSE)*(D168)*(C168)</f>
        <v>0</v>
      </c>
      <c r="I168" s="11">
        <f>VLOOKUP(G168,'UNIT CODES'!$A$2:$B$5,2,FALSE)*(F168)*(C168)</f>
        <v>1.75</v>
      </c>
      <c r="J168" s="1" t="s">
        <v>14</v>
      </c>
    </row>
    <row r="169" spans="1:9">
      <c r="A169" s="4">
        <v>165</v>
      </c>
      <c r="B169" s="4" t="s">
        <v>181</v>
      </c>
      <c r="C169" s="4">
        <v>5</v>
      </c>
      <c r="D169" s="10">
        <v>120</v>
      </c>
      <c r="E169" s="8" t="s">
        <v>30</v>
      </c>
      <c r="F169" s="4">
        <v>2.5</v>
      </c>
      <c r="G169" s="8" t="s">
        <v>30</v>
      </c>
      <c r="H169" s="5">
        <f>VLOOKUP(E169,'UNIT CODES'!$A$2:$B$5,2,FALSE)*(D169)*(C169)</f>
        <v>6</v>
      </c>
      <c r="I169" s="11">
        <f>VLOOKUP(G169,'UNIT CODES'!$A$2:$B$5,2,FALSE)*(F169)*(C169)</f>
        <v>0.125</v>
      </c>
    </row>
    <row r="170" spans="1:10">
      <c r="A170" s="4">
        <v>166</v>
      </c>
      <c r="B170" s="4" t="s">
        <v>182</v>
      </c>
      <c r="C170" s="4">
        <v>3</v>
      </c>
      <c r="D170" s="7">
        <v>0</v>
      </c>
      <c r="E170" s="8" t="s">
        <v>13</v>
      </c>
      <c r="F170" s="4">
        <v>0.6</v>
      </c>
      <c r="G170" s="8" t="s">
        <v>13</v>
      </c>
      <c r="H170" s="7">
        <f>VLOOKUP(E170,'UNIT CODES'!$A$2:$B$5,2,FALSE)*(D170)*(C170)</f>
        <v>0</v>
      </c>
      <c r="I170" s="11">
        <f>VLOOKUP(G170,'UNIT CODES'!$A$2:$B$5,2,FALSE)*(F170)*(C170)</f>
        <v>1.8</v>
      </c>
      <c r="J170" s="1" t="s">
        <v>14</v>
      </c>
    </row>
    <row r="171" spans="1:9">
      <c r="A171" s="4">
        <v>167</v>
      </c>
      <c r="B171" s="4" t="s">
        <v>183</v>
      </c>
      <c r="C171" s="4">
        <v>2</v>
      </c>
      <c r="D171" s="10">
        <v>25</v>
      </c>
      <c r="E171" s="8" t="s">
        <v>13</v>
      </c>
      <c r="F171" s="4">
        <v>20</v>
      </c>
      <c r="G171" s="8" t="s">
        <v>30</v>
      </c>
      <c r="H171" s="5">
        <f>VLOOKUP(E171,'UNIT CODES'!$A$2:$B$5,2,FALSE)*(D171)*(C171)</f>
        <v>50</v>
      </c>
      <c r="I171" s="11">
        <f>VLOOKUP(G171,'UNIT CODES'!$A$2:$B$5,2,FALSE)*(F171)*(C171)</f>
        <v>0.4</v>
      </c>
    </row>
    <row r="172" spans="1:9">
      <c r="A172" s="4">
        <v>168</v>
      </c>
      <c r="B172" s="4" t="s">
        <v>184</v>
      </c>
      <c r="C172" s="4">
        <v>16</v>
      </c>
      <c r="D172" s="10">
        <v>26</v>
      </c>
      <c r="E172" s="8" t="s">
        <v>13</v>
      </c>
      <c r="F172" s="4">
        <v>25</v>
      </c>
      <c r="G172" s="8" t="s">
        <v>30</v>
      </c>
      <c r="H172" s="5">
        <f>VLOOKUP(E172,'UNIT CODES'!$A$2:$B$5,2,FALSE)*(D172)*(C172)</f>
        <v>416</v>
      </c>
      <c r="I172" s="11">
        <f>VLOOKUP(G172,'UNIT CODES'!$A$2:$B$5,2,FALSE)*(F172)*(C172)</f>
        <v>4</v>
      </c>
    </row>
    <row r="173" spans="1:9">
      <c r="A173" s="4">
        <v>169</v>
      </c>
      <c r="B173" s="4" t="s">
        <v>185</v>
      </c>
      <c r="C173" s="4">
        <v>147</v>
      </c>
      <c r="D173" s="10">
        <v>4.5</v>
      </c>
      <c r="E173" s="8" t="s">
        <v>13</v>
      </c>
      <c r="F173" s="4">
        <v>20</v>
      </c>
      <c r="G173" s="8" t="s">
        <v>30</v>
      </c>
      <c r="H173" s="5">
        <f>VLOOKUP(E173,'UNIT CODES'!$A$2:$B$5,2,FALSE)*(D173)*(C173)</f>
        <v>661.5</v>
      </c>
      <c r="I173" s="11">
        <f>VLOOKUP(G173,'UNIT CODES'!$A$2:$B$5,2,FALSE)*(F173)*(C173)</f>
        <v>29.4</v>
      </c>
    </row>
    <row r="174" spans="1:9">
      <c r="A174" s="4">
        <v>170</v>
      </c>
      <c r="B174" s="4" t="s">
        <v>186</v>
      </c>
      <c r="C174" s="4">
        <v>3</v>
      </c>
      <c r="D174" s="10">
        <v>30</v>
      </c>
      <c r="E174" s="8" t="s">
        <v>13</v>
      </c>
      <c r="F174" s="4">
        <v>0.35</v>
      </c>
      <c r="G174" s="8" t="s">
        <v>13</v>
      </c>
      <c r="H174" s="5">
        <f>VLOOKUP(E174,'UNIT CODES'!$A$2:$B$5,2,FALSE)*(D174)*(C174)</f>
        <v>90</v>
      </c>
      <c r="I174" s="11">
        <f>VLOOKUP(G174,'UNIT CODES'!$A$2:$B$5,2,FALSE)*(F174)*(C174)</f>
        <v>1.05</v>
      </c>
    </row>
    <row r="175" spans="1:9">
      <c r="A175" s="4">
        <v>171</v>
      </c>
      <c r="B175" s="4" t="s">
        <v>187</v>
      </c>
      <c r="C175" s="4">
        <v>1</v>
      </c>
      <c r="D175" s="10">
        <v>10</v>
      </c>
      <c r="E175" s="8" t="s">
        <v>13</v>
      </c>
      <c r="F175" s="4">
        <v>0.5</v>
      </c>
      <c r="G175" s="8" t="s">
        <v>13</v>
      </c>
      <c r="H175" s="5">
        <f>VLOOKUP(E175,'UNIT CODES'!$A$2:$B$5,2,FALSE)*(D175)*(C175)</f>
        <v>10</v>
      </c>
      <c r="I175" s="11">
        <f>VLOOKUP(G175,'UNIT CODES'!$A$2:$B$5,2,FALSE)*(F175)*(C175)</f>
        <v>0.5</v>
      </c>
    </row>
    <row r="176" spans="1:10">
      <c r="A176" s="4">
        <v>172</v>
      </c>
      <c r="B176" s="4" t="s">
        <v>188</v>
      </c>
      <c r="C176" s="4">
        <v>1</v>
      </c>
      <c r="D176" s="7">
        <v>0</v>
      </c>
      <c r="E176" s="8" t="s">
        <v>13</v>
      </c>
      <c r="F176" s="4">
        <v>2</v>
      </c>
      <c r="G176" s="8" t="s">
        <v>13</v>
      </c>
      <c r="H176" s="7">
        <f>VLOOKUP(E176,'UNIT CODES'!$A$2:$B$5,2,FALSE)*(D176)*(C176)</f>
        <v>0</v>
      </c>
      <c r="I176" s="11">
        <f>VLOOKUP(G176,'UNIT CODES'!$A$2:$B$5,2,FALSE)*(F176)*(C176)</f>
        <v>2</v>
      </c>
      <c r="J176" s="1" t="s">
        <v>189</v>
      </c>
    </row>
    <row r="177" spans="1:10">
      <c r="A177" s="4">
        <v>173</v>
      </c>
      <c r="B177" s="4" t="s">
        <v>190</v>
      </c>
      <c r="C177" s="4">
        <v>1</v>
      </c>
      <c r="D177" s="7">
        <v>0</v>
      </c>
      <c r="E177" s="8" t="s">
        <v>13</v>
      </c>
      <c r="F177" s="4">
        <v>2</v>
      </c>
      <c r="G177" s="8" t="s">
        <v>13</v>
      </c>
      <c r="H177" s="7">
        <f>VLOOKUP(E177,'UNIT CODES'!$A$2:$B$5,2,FALSE)*(D177)*(C177)</f>
        <v>0</v>
      </c>
      <c r="I177" s="11">
        <f>VLOOKUP(G177,'UNIT CODES'!$A$2:$B$5,2,FALSE)*(F177)*(C177)</f>
        <v>2</v>
      </c>
      <c r="J177" s="1" t="s">
        <v>189</v>
      </c>
    </row>
    <row r="178" spans="1:10">
      <c r="A178" s="4">
        <v>174</v>
      </c>
      <c r="B178" s="4" t="s">
        <v>191</v>
      </c>
      <c r="C178" s="4">
        <v>1</v>
      </c>
      <c r="D178" s="7">
        <v>0</v>
      </c>
      <c r="E178" s="8" t="s">
        <v>13</v>
      </c>
      <c r="F178" s="4">
        <v>1.1</v>
      </c>
      <c r="G178" s="8" t="s">
        <v>13</v>
      </c>
      <c r="H178" s="7">
        <f>VLOOKUP(E178,'UNIT CODES'!$A$2:$B$5,2,FALSE)*(D178)*(C178)</f>
        <v>0</v>
      </c>
      <c r="I178" s="11">
        <f>VLOOKUP(G178,'UNIT CODES'!$A$2:$B$5,2,FALSE)*(F178)*(C178)</f>
        <v>1.1</v>
      </c>
      <c r="J178" s="1" t="s">
        <v>27</v>
      </c>
    </row>
    <row r="179" spans="1:10">
      <c r="A179" s="4">
        <v>175</v>
      </c>
      <c r="B179" s="4" t="s">
        <v>192</v>
      </c>
      <c r="C179" s="4">
        <v>1</v>
      </c>
      <c r="D179" s="7">
        <v>0</v>
      </c>
      <c r="E179" s="8" t="s">
        <v>13</v>
      </c>
      <c r="F179" s="4">
        <v>1.2</v>
      </c>
      <c r="G179" s="8" t="s">
        <v>13</v>
      </c>
      <c r="H179" s="7">
        <f>VLOOKUP(E179,'UNIT CODES'!$A$2:$B$5,2,FALSE)*(D179)*(C179)</f>
        <v>0</v>
      </c>
      <c r="I179" s="11">
        <f>VLOOKUP(G179,'UNIT CODES'!$A$2:$B$5,2,FALSE)*(F179)*(C179)</f>
        <v>1.2</v>
      </c>
      <c r="J179" s="1" t="s">
        <v>27</v>
      </c>
    </row>
    <row r="180" spans="1:10">
      <c r="A180" s="4">
        <v>176</v>
      </c>
      <c r="B180" s="4" t="s">
        <v>193</v>
      </c>
      <c r="C180" s="4">
        <v>2</v>
      </c>
      <c r="D180" s="7">
        <v>0</v>
      </c>
      <c r="E180" s="8" t="s">
        <v>13</v>
      </c>
      <c r="F180" s="4">
        <v>1.65</v>
      </c>
      <c r="G180" s="8" t="s">
        <v>13</v>
      </c>
      <c r="H180" s="7">
        <f>VLOOKUP(E180,'UNIT CODES'!$A$2:$B$5,2,FALSE)*(D180)*(C180)</f>
        <v>0</v>
      </c>
      <c r="I180" s="11">
        <f>VLOOKUP(G180,'UNIT CODES'!$A$2:$B$5,2,FALSE)*(F180)*(C180)</f>
        <v>3.3</v>
      </c>
      <c r="J180" s="1" t="s">
        <v>27</v>
      </c>
    </row>
    <row r="181" spans="1:10">
      <c r="A181" s="4">
        <v>177</v>
      </c>
      <c r="B181" s="4" t="s">
        <v>194</v>
      </c>
      <c r="C181" s="4">
        <v>4</v>
      </c>
      <c r="D181" s="7">
        <v>0</v>
      </c>
      <c r="E181" s="8" t="s">
        <v>13</v>
      </c>
      <c r="F181" s="4">
        <v>2.1</v>
      </c>
      <c r="G181" s="8" t="s">
        <v>13</v>
      </c>
      <c r="H181" s="7">
        <f>VLOOKUP(E181,'UNIT CODES'!$A$2:$B$5,2,FALSE)*(D181)*(C181)</f>
        <v>0</v>
      </c>
      <c r="I181" s="11">
        <f>VLOOKUP(G181,'UNIT CODES'!$A$2:$B$5,2,FALSE)*(F181)*(C181)</f>
        <v>8.4</v>
      </c>
      <c r="J181" s="1" t="s">
        <v>27</v>
      </c>
    </row>
    <row r="182" spans="1:10">
      <c r="A182" s="4">
        <v>178</v>
      </c>
      <c r="B182" s="4" t="s">
        <v>195</v>
      </c>
      <c r="C182" s="4">
        <v>1</v>
      </c>
      <c r="D182" s="7">
        <v>0</v>
      </c>
      <c r="E182" s="8" t="s">
        <v>13</v>
      </c>
      <c r="F182" s="4">
        <v>1</v>
      </c>
      <c r="G182" s="8" t="s">
        <v>13</v>
      </c>
      <c r="H182" s="7">
        <f>VLOOKUP(E182,'UNIT CODES'!$A$2:$B$5,2,FALSE)*(D182)*(C182)</f>
        <v>0</v>
      </c>
      <c r="I182" s="11">
        <f>VLOOKUP(G182,'UNIT CODES'!$A$2:$B$5,2,FALSE)*(F182)*(C182)</f>
        <v>1</v>
      </c>
      <c r="J182" s="1" t="s">
        <v>196</v>
      </c>
    </row>
    <row r="183" spans="1:10">
      <c r="A183" s="4">
        <v>179</v>
      </c>
      <c r="B183" s="4" t="s">
        <v>197</v>
      </c>
      <c r="C183" s="4">
        <v>1</v>
      </c>
      <c r="D183" s="7">
        <v>192.1</v>
      </c>
      <c r="E183" s="8" t="s">
        <v>13</v>
      </c>
      <c r="F183" s="4">
        <v>1.5</v>
      </c>
      <c r="G183" s="8" t="s">
        <v>13</v>
      </c>
      <c r="H183" s="7">
        <f>VLOOKUP(E183,'UNIT CODES'!$A$2:$B$5,2,FALSE)*(D183)*(C183)</f>
        <v>192.1</v>
      </c>
      <c r="I183" s="11">
        <f>VLOOKUP(G183,'UNIT CODES'!$A$2:$B$5,2,FALSE)*(F183)*(C183)</f>
        <v>1.5</v>
      </c>
      <c r="J183" s="1" t="s">
        <v>196</v>
      </c>
    </row>
    <row r="184" spans="1:9">
      <c r="A184" s="4">
        <v>180</v>
      </c>
      <c r="B184" s="4" t="s">
        <v>198</v>
      </c>
      <c r="C184" s="4">
        <v>1</v>
      </c>
      <c r="D184" s="10">
        <v>1</v>
      </c>
      <c r="E184" s="8" t="s">
        <v>13</v>
      </c>
      <c r="F184" s="4">
        <v>0.49</v>
      </c>
      <c r="G184" s="8" t="s">
        <v>13</v>
      </c>
      <c r="H184" s="5">
        <f>VLOOKUP(E184,'UNIT CODES'!$A$2:$B$5,2,FALSE)*(D184)*(C184)</f>
        <v>1</v>
      </c>
      <c r="I184" s="11">
        <f>VLOOKUP(G184,'UNIT CODES'!$A$2:$B$5,2,FALSE)*(F184)*(C184)</f>
        <v>0.49</v>
      </c>
    </row>
    <row r="185" spans="1:9">
      <c r="A185" s="4">
        <v>181</v>
      </c>
      <c r="B185" s="4" t="s">
        <v>199</v>
      </c>
      <c r="C185" s="4">
        <v>1</v>
      </c>
      <c r="D185" s="10">
        <v>1</v>
      </c>
      <c r="E185" s="8" t="s">
        <v>13</v>
      </c>
      <c r="F185" s="4">
        <v>0.61</v>
      </c>
      <c r="G185" s="8" t="s">
        <v>13</v>
      </c>
      <c r="H185" s="5">
        <f>VLOOKUP(E185,'UNIT CODES'!$A$2:$B$5,2,FALSE)*(D185)*(C185)</f>
        <v>1</v>
      </c>
      <c r="I185" s="11">
        <f>VLOOKUP(G185,'UNIT CODES'!$A$2:$B$5,2,FALSE)*(F185)*(C185)</f>
        <v>0.61</v>
      </c>
    </row>
    <row r="186" spans="1:9">
      <c r="A186" s="4">
        <v>182</v>
      </c>
      <c r="B186" s="4" t="s">
        <v>200</v>
      </c>
      <c r="C186" s="4">
        <v>24</v>
      </c>
      <c r="D186" s="10">
        <v>0.8</v>
      </c>
      <c r="E186" s="8" t="s">
        <v>13</v>
      </c>
      <c r="F186" s="4">
        <v>0.09</v>
      </c>
      <c r="G186" s="8" t="s">
        <v>13</v>
      </c>
      <c r="H186" s="5">
        <f>VLOOKUP(E186,'UNIT CODES'!$A$2:$B$5,2,FALSE)*(D186)*(C186)</f>
        <v>19.2</v>
      </c>
      <c r="I186" s="11">
        <f>VLOOKUP(G186,'UNIT CODES'!$A$2:$B$5,2,FALSE)*(F186)*(C186)</f>
        <v>2.16</v>
      </c>
    </row>
    <row r="187" spans="1:9">
      <c r="A187" s="4">
        <v>183</v>
      </c>
      <c r="B187" s="4" t="s">
        <v>201</v>
      </c>
      <c r="C187" s="4">
        <v>18</v>
      </c>
      <c r="D187" s="10">
        <v>0.8</v>
      </c>
      <c r="E187" s="8" t="s">
        <v>13</v>
      </c>
      <c r="F187" s="4">
        <v>0.11</v>
      </c>
      <c r="G187" s="8" t="s">
        <v>13</v>
      </c>
      <c r="H187" s="5">
        <f>VLOOKUP(E187,'UNIT CODES'!$A$2:$B$5,2,FALSE)*(D187)*(C187)</f>
        <v>14.4</v>
      </c>
      <c r="I187" s="11">
        <f>VLOOKUP(G187,'UNIT CODES'!$A$2:$B$5,2,FALSE)*(F187)*(C187)</f>
        <v>1.98</v>
      </c>
    </row>
    <row r="188" spans="1:9">
      <c r="A188" s="4">
        <v>184</v>
      </c>
      <c r="B188" s="4" t="s">
        <v>202</v>
      </c>
      <c r="C188" s="4">
        <v>2</v>
      </c>
      <c r="D188" s="10">
        <v>0.8</v>
      </c>
      <c r="E188" s="8" t="s">
        <v>13</v>
      </c>
      <c r="F188" s="4">
        <v>0.14</v>
      </c>
      <c r="G188" s="8" t="s">
        <v>13</v>
      </c>
      <c r="H188" s="5">
        <f>VLOOKUP(E188,'UNIT CODES'!$A$2:$B$5,2,FALSE)*(D188)*(C188)</f>
        <v>1.6</v>
      </c>
      <c r="I188" s="11">
        <f>VLOOKUP(G188,'UNIT CODES'!$A$2:$B$5,2,FALSE)*(F188)*(C188)</f>
        <v>0.28</v>
      </c>
    </row>
    <row r="189" spans="1:9">
      <c r="A189" s="4">
        <v>185</v>
      </c>
      <c r="B189" s="4" t="s">
        <v>203</v>
      </c>
      <c r="C189" s="4">
        <v>22</v>
      </c>
      <c r="D189" s="10">
        <v>1.25</v>
      </c>
      <c r="E189" s="8" t="s">
        <v>13</v>
      </c>
      <c r="F189" s="4">
        <v>0.17</v>
      </c>
      <c r="G189" s="8" t="s">
        <v>13</v>
      </c>
      <c r="H189" s="5">
        <f>VLOOKUP(E189,'UNIT CODES'!$A$2:$B$5,2,FALSE)*(D189)*(C189)</f>
        <v>27.5</v>
      </c>
      <c r="I189" s="11">
        <f>VLOOKUP(G189,'UNIT CODES'!$A$2:$B$5,2,FALSE)*(F189)*(C189)</f>
        <v>3.74</v>
      </c>
    </row>
    <row r="190" spans="1:9">
      <c r="A190" s="4">
        <v>186</v>
      </c>
      <c r="B190" s="4" t="s">
        <v>204</v>
      </c>
      <c r="C190" s="4">
        <v>32</v>
      </c>
      <c r="D190" s="10">
        <v>1.25</v>
      </c>
      <c r="E190" s="8" t="s">
        <v>13</v>
      </c>
      <c r="F190" s="4">
        <v>0.23</v>
      </c>
      <c r="G190" s="8" t="s">
        <v>13</v>
      </c>
      <c r="H190" s="5">
        <f>VLOOKUP(E190,'UNIT CODES'!$A$2:$B$5,2,FALSE)*(D190)*(C190)</f>
        <v>40</v>
      </c>
      <c r="I190" s="11">
        <f>VLOOKUP(G190,'UNIT CODES'!$A$2:$B$5,2,FALSE)*(F190)*(C190)</f>
        <v>7.36</v>
      </c>
    </row>
    <row r="191" spans="1:9">
      <c r="A191" s="4">
        <v>187</v>
      </c>
      <c r="B191" s="4" t="s">
        <v>205</v>
      </c>
      <c r="C191" s="4">
        <v>4</v>
      </c>
      <c r="D191" s="10">
        <v>1.25</v>
      </c>
      <c r="E191" s="8" t="s">
        <v>13</v>
      </c>
      <c r="F191" s="4">
        <v>0.25</v>
      </c>
      <c r="G191" s="8" t="s">
        <v>13</v>
      </c>
      <c r="H191" s="5">
        <f>VLOOKUP(E191,'UNIT CODES'!$A$2:$B$5,2,FALSE)*(D191)*(C191)</f>
        <v>5</v>
      </c>
      <c r="I191" s="11">
        <f>VLOOKUP(G191,'UNIT CODES'!$A$2:$B$5,2,FALSE)*(F191)*(C191)</f>
        <v>1</v>
      </c>
    </row>
    <row r="192" spans="1:9">
      <c r="A192" s="4">
        <v>188</v>
      </c>
      <c r="B192" s="4" t="s">
        <v>206</v>
      </c>
      <c r="C192" s="4">
        <v>8</v>
      </c>
      <c r="D192" s="10">
        <v>1.25</v>
      </c>
      <c r="E192" s="8" t="s">
        <v>13</v>
      </c>
      <c r="F192" s="4">
        <v>0.43</v>
      </c>
      <c r="G192" s="8" t="s">
        <v>13</v>
      </c>
      <c r="H192" s="5">
        <f>VLOOKUP(E192,'UNIT CODES'!$A$2:$B$5,2,FALSE)*(D192)*(C192)</f>
        <v>10</v>
      </c>
      <c r="I192" s="11">
        <f>VLOOKUP(G192,'UNIT CODES'!$A$2:$B$5,2,FALSE)*(F192)*(C192)</f>
        <v>3.44</v>
      </c>
    </row>
    <row r="193" spans="1:9">
      <c r="A193" s="4">
        <v>189</v>
      </c>
      <c r="B193" s="4" t="s">
        <v>207</v>
      </c>
      <c r="C193" s="4">
        <v>12</v>
      </c>
      <c r="D193" s="10">
        <v>1.25</v>
      </c>
      <c r="E193" s="8" t="s">
        <v>13</v>
      </c>
      <c r="F193" s="4">
        <v>0.47</v>
      </c>
      <c r="G193" s="8" t="s">
        <v>13</v>
      </c>
      <c r="H193" s="5">
        <f>VLOOKUP(E193,'UNIT CODES'!$A$2:$B$5,2,FALSE)*(D193)*(C193)</f>
        <v>15</v>
      </c>
      <c r="I193" s="11">
        <f>VLOOKUP(G193,'UNIT CODES'!$A$2:$B$5,2,FALSE)*(F193)*(C193)</f>
        <v>5.64</v>
      </c>
    </row>
    <row r="194" spans="1:10">
      <c r="A194" s="4">
        <v>190</v>
      </c>
      <c r="B194" s="4" t="s">
        <v>208</v>
      </c>
      <c r="C194" s="4">
        <v>99</v>
      </c>
      <c r="D194" s="7">
        <v>0</v>
      </c>
      <c r="E194" s="8" t="s">
        <v>13</v>
      </c>
      <c r="F194" s="12">
        <v>0</v>
      </c>
      <c r="G194" s="8" t="s">
        <v>13</v>
      </c>
      <c r="H194" s="7">
        <f>VLOOKUP(E194,'UNIT CODES'!$A$2:$B$5,2,FALSE)*(D194)*(C194)</f>
        <v>0</v>
      </c>
      <c r="I194" s="31">
        <f>VLOOKUP(G194,'UNIT CODES'!$A$2:$B$5,2,FALSE)*(F194)*(C194)</f>
        <v>0</v>
      </c>
      <c r="J194" s="1" t="s">
        <v>209</v>
      </c>
    </row>
    <row r="195" spans="1:9">
      <c r="A195" s="4">
        <v>191</v>
      </c>
      <c r="B195" s="4" t="s">
        <v>210</v>
      </c>
      <c r="C195" s="4">
        <v>2</v>
      </c>
      <c r="D195" s="10">
        <v>400</v>
      </c>
      <c r="E195" s="8" t="s">
        <v>13</v>
      </c>
      <c r="F195" s="4">
        <v>0.5</v>
      </c>
      <c r="G195" s="8" t="s">
        <v>13</v>
      </c>
      <c r="H195" s="5">
        <f>VLOOKUP(E195,'UNIT CODES'!$A$2:$B$5,2,FALSE)*(D195)*(C195)</f>
        <v>800</v>
      </c>
      <c r="I195" s="11">
        <f>VLOOKUP(G195,'UNIT CODES'!$A$2:$B$5,2,FALSE)*(F195)*(C195)</f>
        <v>1</v>
      </c>
    </row>
    <row r="196" spans="1:10">
      <c r="A196" s="4">
        <v>192</v>
      </c>
      <c r="B196" s="4" t="s">
        <v>211</v>
      </c>
      <c r="C196" s="4">
        <v>1</v>
      </c>
      <c r="D196" s="7">
        <v>0</v>
      </c>
      <c r="E196" s="8" t="s">
        <v>13</v>
      </c>
      <c r="F196" s="4">
        <v>5.6</v>
      </c>
      <c r="G196" s="8" t="s">
        <v>13</v>
      </c>
      <c r="H196" s="7">
        <f>VLOOKUP(E196,'UNIT CODES'!$A$2:$B$5,2,FALSE)*(D196)*(C196)</f>
        <v>0</v>
      </c>
      <c r="I196" s="11">
        <f>VLOOKUP(G196,'UNIT CODES'!$A$2:$B$5,2,FALSE)*(F196)*(C196)</f>
        <v>5.6</v>
      </c>
      <c r="J196" s="1" t="s">
        <v>14</v>
      </c>
    </row>
    <row r="197" spans="1:9">
      <c r="A197" s="4">
        <v>193</v>
      </c>
      <c r="B197" s="4" t="s">
        <v>212</v>
      </c>
      <c r="C197" s="4">
        <v>70</v>
      </c>
      <c r="D197" s="7">
        <v>0</v>
      </c>
      <c r="E197" s="8" t="s">
        <v>13</v>
      </c>
      <c r="F197" s="4">
        <v>6</v>
      </c>
      <c r="G197" s="8" t="s">
        <v>30</v>
      </c>
      <c r="H197" s="7">
        <f>VLOOKUP(E197,'UNIT CODES'!$A$2:$B$5,2,FALSE)*(D197)*(C197)</f>
        <v>0</v>
      </c>
      <c r="I197" s="11">
        <f>VLOOKUP(G197,'UNIT CODES'!$A$2:$B$5,2,FALSE)*(F197)*(C197)</f>
        <v>4.2</v>
      </c>
    </row>
    <row r="198" spans="1:9">
      <c r="A198" s="4">
        <v>194</v>
      </c>
      <c r="B198" s="4" t="s">
        <v>213</v>
      </c>
      <c r="C198" s="4">
        <v>70</v>
      </c>
      <c r="D198" s="7">
        <v>0</v>
      </c>
      <c r="E198" s="8" t="s">
        <v>13</v>
      </c>
      <c r="F198" s="4">
        <v>5</v>
      </c>
      <c r="G198" s="8" t="s">
        <v>30</v>
      </c>
      <c r="H198" s="7">
        <f>VLOOKUP(E198,'UNIT CODES'!$A$2:$B$5,2,FALSE)*(D198)*(C198)</f>
        <v>0</v>
      </c>
      <c r="I198" s="11">
        <f>VLOOKUP(G198,'UNIT CODES'!$A$2:$B$5,2,FALSE)*(F198)*(C198)</f>
        <v>3.5</v>
      </c>
    </row>
    <row r="199" spans="1:10">
      <c r="A199" s="4">
        <v>195</v>
      </c>
      <c r="B199" s="4" t="s">
        <v>214</v>
      </c>
      <c r="C199" s="4">
        <v>12</v>
      </c>
      <c r="D199" s="7">
        <v>0</v>
      </c>
      <c r="E199" s="8" t="s">
        <v>13</v>
      </c>
      <c r="F199" s="4">
        <v>1</v>
      </c>
      <c r="G199" s="8" t="s">
        <v>13</v>
      </c>
      <c r="H199" s="7">
        <f>VLOOKUP(E199,'UNIT CODES'!$A$2:$B$5,2,FALSE)*(D199)*(C199)</f>
        <v>0</v>
      </c>
      <c r="I199" s="11">
        <f>VLOOKUP(G199,'UNIT CODES'!$A$2:$B$5,2,FALSE)*(F199)*(C199)</f>
        <v>12</v>
      </c>
      <c r="J199" s="1" t="s">
        <v>189</v>
      </c>
    </row>
    <row r="200" spans="1:10">
      <c r="A200" s="4">
        <v>196</v>
      </c>
      <c r="B200" s="4" t="s">
        <v>215</v>
      </c>
      <c r="C200" s="4">
        <v>4</v>
      </c>
      <c r="D200" s="7">
        <v>0</v>
      </c>
      <c r="E200" s="8" t="s">
        <v>13</v>
      </c>
      <c r="F200" s="4">
        <v>1</v>
      </c>
      <c r="G200" s="8" t="s">
        <v>13</v>
      </c>
      <c r="H200" s="7">
        <f>VLOOKUP(E200,'UNIT CODES'!$A$2:$B$5,2,FALSE)*(D200)*(C200)</f>
        <v>0</v>
      </c>
      <c r="I200" s="11">
        <f>VLOOKUP(G200,'UNIT CODES'!$A$2:$B$5,2,FALSE)*(F200)*(C200)</f>
        <v>4</v>
      </c>
      <c r="J200" s="1" t="s">
        <v>189</v>
      </c>
    </row>
    <row r="201" spans="1:10">
      <c r="A201" s="4">
        <v>197</v>
      </c>
      <c r="B201" s="4" t="s">
        <v>216</v>
      </c>
      <c r="C201" s="4">
        <v>4</v>
      </c>
      <c r="D201" s="7">
        <v>0</v>
      </c>
      <c r="E201" s="8" t="s">
        <v>13</v>
      </c>
      <c r="F201" s="4">
        <v>1</v>
      </c>
      <c r="G201" s="8" t="s">
        <v>13</v>
      </c>
      <c r="H201" s="7">
        <f>VLOOKUP(E201,'UNIT CODES'!$A$2:$B$5,2,FALSE)*(D201)*(C201)</f>
        <v>0</v>
      </c>
      <c r="I201" s="11">
        <f>VLOOKUP(G201,'UNIT CODES'!$A$2:$B$5,2,FALSE)*(F201)*(C201)</f>
        <v>4</v>
      </c>
      <c r="J201" s="1" t="s">
        <v>189</v>
      </c>
    </row>
    <row r="202" spans="1:10">
      <c r="A202" s="4">
        <v>198</v>
      </c>
      <c r="B202" s="4" t="s">
        <v>217</v>
      </c>
      <c r="C202" s="4">
        <v>12</v>
      </c>
      <c r="D202" s="7">
        <v>0</v>
      </c>
      <c r="E202" s="8" t="s">
        <v>13</v>
      </c>
      <c r="F202" s="4">
        <v>1</v>
      </c>
      <c r="G202" s="8" t="s">
        <v>13</v>
      </c>
      <c r="H202" s="7">
        <f>VLOOKUP(E202,'UNIT CODES'!$A$2:$B$5,2,FALSE)*(D202)*(C202)</f>
        <v>0</v>
      </c>
      <c r="I202" s="11">
        <f>VLOOKUP(G202,'UNIT CODES'!$A$2:$B$5,2,FALSE)*(F202)*(C202)</f>
        <v>12</v>
      </c>
      <c r="J202" s="1" t="s">
        <v>189</v>
      </c>
    </row>
    <row r="203" spans="1:10">
      <c r="A203" s="4">
        <v>199</v>
      </c>
      <c r="B203" s="4" t="s">
        <v>218</v>
      </c>
      <c r="C203" s="4">
        <v>1</v>
      </c>
      <c r="D203" s="7">
        <v>0</v>
      </c>
      <c r="E203" s="8" t="s">
        <v>13</v>
      </c>
      <c r="F203" s="4">
        <v>1</v>
      </c>
      <c r="G203" s="8" t="s">
        <v>13</v>
      </c>
      <c r="H203" s="7">
        <f>VLOOKUP(E203,'UNIT CODES'!$A$2:$B$5,2,FALSE)*(D203)*(C203)</f>
        <v>0</v>
      </c>
      <c r="I203" s="11">
        <f>VLOOKUP(G203,'UNIT CODES'!$A$2:$B$5,2,FALSE)*(F203)*(C203)</f>
        <v>1</v>
      </c>
      <c r="J203" s="1" t="s">
        <v>189</v>
      </c>
    </row>
    <row r="204" spans="1:10">
      <c r="A204" s="4">
        <v>200</v>
      </c>
      <c r="B204" s="4" t="s">
        <v>219</v>
      </c>
      <c r="C204" s="4">
        <v>11</v>
      </c>
      <c r="D204" s="7">
        <v>0</v>
      </c>
      <c r="E204" s="8" t="s">
        <v>13</v>
      </c>
      <c r="F204" s="4">
        <v>0.25</v>
      </c>
      <c r="G204" s="8" t="s">
        <v>13</v>
      </c>
      <c r="H204" s="7">
        <f>VLOOKUP(E204,'UNIT CODES'!$A$2:$B$5,2,FALSE)*(D204)*(C204)</f>
        <v>0</v>
      </c>
      <c r="I204" s="11">
        <f>VLOOKUP(G204,'UNIT CODES'!$A$2:$B$5,2,FALSE)*(F204)*(C204)</f>
        <v>2.75</v>
      </c>
      <c r="J204" s="1" t="s">
        <v>189</v>
      </c>
    </row>
    <row r="205" spans="1:10">
      <c r="A205" s="4">
        <v>201</v>
      </c>
      <c r="B205" s="4" t="s">
        <v>220</v>
      </c>
      <c r="C205" s="4">
        <v>3</v>
      </c>
      <c r="D205" s="7">
        <v>0</v>
      </c>
      <c r="E205" s="8" t="s">
        <v>13</v>
      </c>
      <c r="F205" s="4">
        <v>0.25</v>
      </c>
      <c r="G205" s="8" t="s">
        <v>13</v>
      </c>
      <c r="H205" s="7">
        <f>VLOOKUP(E205,'UNIT CODES'!$A$2:$B$5,2,FALSE)*(D205)*(C205)</f>
        <v>0</v>
      </c>
      <c r="I205" s="11">
        <f>VLOOKUP(G205,'UNIT CODES'!$A$2:$B$5,2,FALSE)*(F205)*(C205)</f>
        <v>0.75</v>
      </c>
      <c r="J205" s="1" t="s">
        <v>189</v>
      </c>
    </row>
    <row r="206" spans="1:10">
      <c r="A206" s="4">
        <v>202</v>
      </c>
      <c r="B206" s="4" t="s">
        <v>221</v>
      </c>
      <c r="C206" s="4">
        <v>1</v>
      </c>
      <c r="D206" s="7">
        <v>0</v>
      </c>
      <c r="E206" s="8" t="s">
        <v>13</v>
      </c>
      <c r="F206" s="4">
        <v>0.25</v>
      </c>
      <c r="G206" s="8" t="s">
        <v>13</v>
      </c>
      <c r="H206" s="7">
        <f>VLOOKUP(E206,'UNIT CODES'!$A$2:$B$5,2,FALSE)*(D206)*(C206)</f>
        <v>0</v>
      </c>
      <c r="I206" s="11">
        <f>VLOOKUP(G206,'UNIT CODES'!$A$2:$B$5,2,FALSE)*(F206)*(C206)</f>
        <v>0.25</v>
      </c>
      <c r="J206" s="1" t="s">
        <v>189</v>
      </c>
    </row>
    <row r="207" spans="1:10">
      <c r="A207" s="4">
        <v>203</v>
      </c>
      <c r="B207" s="4" t="s">
        <v>222</v>
      </c>
      <c r="C207" s="4">
        <v>1</v>
      </c>
      <c r="D207" s="7">
        <v>0</v>
      </c>
      <c r="E207" s="8" t="s">
        <v>13</v>
      </c>
      <c r="F207" s="4">
        <v>0.25</v>
      </c>
      <c r="G207" s="8" t="s">
        <v>13</v>
      </c>
      <c r="H207" s="7">
        <f>VLOOKUP(E207,'UNIT CODES'!$A$2:$B$5,2,FALSE)*(D207)*(C207)</f>
        <v>0</v>
      </c>
      <c r="I207" s="11">
        <f>VLOOKUP(G207,'UNIT CODES'!$A$2:$B$5,2,FALSE)*(F207)*(C207)</f>
        <v>0.25</v>
      </c>
      <c r="J207" s="1" t="s">
        <v>189</v>
      </c>
    </row>
    <row r="208" spans="1:10">
      <c r="A208" s="4">
        <v>204</v>
      </c>
      <c r="B208" s="4" t="s">
        <v>223</v>
      </c>
      <c r="C208" s="4">
        <v>2</v>
      </c>
      <c r="D208" s="7">
        <v>0</v>
      </c>
      <c r="E208" s="8" t="s">
        <v>13</v>
      </c>
      <c r="F208" s="4">
        <v>0.3</v>
      </c>
      <c r="G208" s="8" t="s">
        <v>13</v>
      </c>
      <c r="H208" s="7">
        <f>VLOOKUP(E208,'UNIT CODES'!$A$2:$B$5,2,FALSE)*(D208)*(C208)</f>
        <v>0</v>
      </c>
      <c r="I208" s="11">
        <f>VLOOKUP(G208,'UNIT CODES'!$A$2:$B$5,2,FALSE)*(F208)*(C208)</f>
        <v>0.6</v>
      </c>
      <c r="J208" s="1" t="s">
        <v>189</v>
      </c>
    </row>
    <row r="209" spans="1:10">
      <c r="A209" s="4">
        <v>205</v>
      </c>
      <c r="B209" s="4" t="s">
        <v>224</v>
      </c>
      <c r="C209" s="4">
        <v>2</v>
      </c>
      <c r="D209" s="7">
        <v>0</v>
      </c>
      <c r="E209" s="8" t="s">
        <v>13</v>
      </c>
      <c r="F209" s="4">
        <v>0.55</v>
      </c>
      <c r="G209" s="8" t="s">
        <v>13</v>
      </c>
      <c r="H209" s="7">
        <f>VLOOKUP(E209,'UNIT CODES'!$A$2:$B$5,2,FALSE)*(D209)*(C209)</f>
        <v>0</v>
      </c>
      <c r="I209" s="11">
        <f>VLOOKUP(G209,'UNIT CODES'!$A$2:$B$5,2,FALSE)*(F209)*(C209)</f>
        <v>1.1</v>
      </c>
      <c r="J209" s="1" t="s">
        <v>189</v>
      </c>
    </row>
    <row r="210" spans="1:9">
      <c r="A210" s="4">
        <v>206</v>
      </c>
      <c r="B210" s="4" t="s">
        <v>225</v>
      </c>
      <c r="C210" s="4">
        <v>1</v>
      </c>
      <c r="D210" s="10">
        <v>10</v>
      </c>
      <c r="E210" s="8" t="s">
        <v>13</v>
      </c>
      <c r="F210" s="4">
        <v>1.5</v>
      </c>
      <c r="G210" s="8" t="s">
        <v>13</v>
      </c>
      <c r="H210" s="5">
        <f>VLOOKUP(E210,'UNIT CODES'!$A$2:$B$5,2,FALSE)*(D210)*(C210)</f>
        <v>10</v>
      </c>
      <c r="I210" s="11">
        <f>VLOOKUP(G210,'UNIT CODES'!$A$2:$B$5,2,FALSE)*(F210)*(C210)</f>
        <v>1.5</v>
      </c>
    </row>
    <row r="211" spans="1:10">
      <c r="A211" s="4">
        <v>207</v>
      </c>
      <c r="B211" s="4" t="s">
        <v>226</v>
      </c>
      <c r="C211" s="4">
        <v>14</v>
      </c>
      <c r="D211" s="7">
        <v>0</v>
      </c>
      <c r="E211" s="8" t="s">
        <v>13</v>
      </c>
      <c r="F211" s="4">
        <v>0.2</v>
      </c>
      <c r="G211" s="8" t="s">
        <v>13</v>
      </c>
      <c r="H211" s="7">
        <f>VLOOKUP(E211,'UNIT CODES'!$A$2:$B$5,2,FALSE)*(D211)*(C211)</f>
        <v>0</v>
      </c>
      <c r="I211" s="11">
        <f>VLOOKUP(G211,'UNIT CODES'!$A$2:$B$5,2,FALSE)*(F211)*(C211)</f>
        <v>2.8</v>
      </c>
      <c r="J211" s="1" t="s">
        <v>189</v>
      </c>
    </row>
    <row r="212" spans="1:10">
      <c r="A212" s="4">
        <v>208</v>
      </c>
      <c r="B212" s="4" t="s">
        <v>227</v>
      </c>
      <c r="C212" s="4">
        <v>10</v>
      </c>
      <c r="D212" s="7">
        <v>0</v>
      </c>
      <c r="E212" s="8" t="s">
        <v>13</v>
      </c>
      <c r="F212" s="4">
        <v>2</v>
      </c>
      <c r="G212" s="8" t="s">
        <v>13</v>
      </c>
      <c r="H212" s="7">
        <f>VLOOKUP(E212,'UNIT CODES'!$A$2:$B$5,2,FALSE)*(D212)*(C212)</f>
        <v>0</v>
      </c>
      <c r="I212" s="11">
        <f>VLOOKUP(G212,'UNIT CODES'!$A$2:$B$5,2,FALSE)*(F212)*(C212)</f>
        <v>20</v>
      </c>
      <c r="J212" s="1" t="s">
        <v>189</v>
      </c>
    </row>
    <row r="213" spans="1:10">
      <c r="A213" s="4">
        <v>209</v>
      </c>
      <c r="B213" s="4" t="s">
        <v>228</v>
      </c>
      <c r="C213" s="4">
        <v>4</v>
      </c>
      <c r="D213" s="7">
        <v>0</v>
      </c>
      <c r="E213" s="8" t="s">
        <v>13</v>
      </c>
      <c r="F213" s="4">
        <v>0.25</v>
      </c>
      <c r="G213" s="8" t="s">
        <v>13</v>
      </c>
      <c r="H213" s="7">
        <f>VLOOKUP(E213,'UNIT CODES'!$A$2:$B$5,2,FALSE)*(D213)*(C213)</f>
        <v>0</v>
      </c>
      <c r="I213" s="11">
        <f>VLOOKUP(G213,'UNIT CODES'!$A$2:$B$5,2,FALSE)*(F213)*(C213)</f>
        <v>1</v>
      </c>
      <c r="J213" s="1" t="s">
        <v>189</v>
      </c>
    </row>
    <row r="214" spans="1:10">
      <c r="A214" s="4">
        <v>210</v>
      </c>
      <c r="B214" s="4" t="s">
        <v>229</v>
      </c>
      <c r="C214" s="4">
        <v>2</v>
      </c>
      <c r="D214" s="7">
        <v>0</v>
      </c>
      <c r="E214" s="8" t="s">
        <v>13</v>
      </c>
      <c r="F214" s="4">
        <v>0.75</v>
      </c>
      <c r="G214" s="8" t="s">
        <v>13</v>
      </c>
      <c r="H214" s="7">
        <f>VLOOKUP(E214,'UNIT CODES'!$A$2:$B$5,2,FALSE)*(D214)*(C214)</f>
        <v>0</v>
      </c>
      <c r="I214" s="11">
        <f>VLOOKUP(G214,'UNIT CODES'!$A$2:$B$5,2,FALSE)*(F214)*(C214)</f>
        <v>1.5</v>
      </c>
      <c r="J214" s="1" t="s">
        <v>189</v>
      </c>
    </row>
    <row r="215" spans="1:10">
      <c r="A215" s="4">
        <v>211</v>
      </c>
      <c r="B215" s="4" t="s">
        <v>230</v>
      </c>
      <c r="C215" s="4">
        <v>4</v>
      </c>
      <c r="D215" s="7">
        <v>0</v>
      </c>
      <c r="E215" s="8" t="s">
        <v>13</v>
      </c>
      <c r="F215" s="4">
        <v>0.75</v>
      </c>
      <c r="G215" s="8" t="s">
        <v>13</v>
      </c>
      <c r="H215" s="7">
        <f>VLOOKUP(E215,'UNIT CODES'!$A$2:$B$5,2,FALSE)*(D215)*(C215)</f>
        <v>0</v>
      </c>
      <c r="I215" s="11">
        <f>VLOOKUP(G215,'UNIT CODES'!$A$2:$B$5,2,FALSE)*(F215)*(C215)</f>
        <v>3</v>
      </c>
      <c r="J215" s="1" t="s">
        <v>189</v>
      </c>
    </row>
    <row r="216" spans="1:10">
      <c r="A216" s="4">
        <v>212</v>
      </c>
      <c r="B216" s="4" t="s">
        <v>231</v>
      </c>
      <c r="C216" s="4">
        <v>1</v>
      </c>
      <c r="D216" s="7">
        <v>0</v>
      </c>
      <c r="E216" s="8" t="s">
        <v>13</v>
      </c>
      <c r="F216" s="4">
        <v>6</v>
      </c>
      <c r="G216" s="8" t="s">
        <v>13</v>
      </c>
      <c r="H216" s="7">
        <f>VLOOKUP(E216,'UNIT CODES'!$A$2:$B$5,2,FALSE)*(D216)*(C216)</f>
        <v>0</v>
      </c>
      <c r="I216" s="11">
        <f>VLOOKUP(G216,'UNIT CODES'!$A$2:$B$5,2,FALSE)*(F216)*(C216)</f>
        <v>6</v>
      </c>
      <c r="J216" s="1" t="s">
        <v>189</v>
      </c>
    </row>
    <row r="217" spans="1:10">
      <c r="A217" s="4">
        <v>213</v>
      </c>
      <c r="B217" s="4" t="s">
        <v>232</v>
      </c>
      <c r="C217" s="4">
        <v>1</v>
      </c>
      <c r="D217" s="7">
        <v>0</v>
      </c>
      <c r="E217" s="8" t="s">
        <v>13</v>
      </c>
      <c r="F217" s="4">
        <v>1</v>
      </c>
      <c r="G217" s="8" t="s">
        <v>13</v>
      </c>
      <c r="H217" s="7">
        <f>VLOOKUP(E217,'UNIT CODES'!$A$2:$B$5,2,FALSE)*(D217)*(C217)</f>
        <v>0</v>
      </c>
      <c r="I217" s="11">
        <f>VLOOKUP(G217,'UNIT CODES'!$A$2:$B$5,2,FALSE)*(F217)*(C217)</f>
        <v>1</v>
      </c>
      <c r="J217" s="1" t="s">
        <v>189</v>
      </c>
    </row>
    <row r="218" spans="1:10">
      <c r="A218" s="4">
        <v>214</v>
      </c>
      <c r="B218" s="4" t="s">
        <v>233</v>
      </c>
      <c r="C218" s="4">
        <v>1</v>
      </c>
      <c r="D218" s="7">
        <v>0</v>
      </c>
      <c r="E218" s="8" t="s">
        <v>13</v>
      </c>
      <c r="F218" s="4">
        <v>3</v>
      </c>
      <c r="G218" s="8" t="s">
        <v>13</v>
      </c>
      <c r="H218" s="7">
        <f>VLOOKUP(E218,'UNIT CODES'!$A$2:$B$5,2,FALSE)*(D218)*(C218)</f>
        <v>0</v>
      </c>
      <c r="I218" s="11">
        <f>VLOOKUP(G218,'UNIT CODES'!$A$2:$B$5,2,FALSE)*(F218)*(C218)</f>
        <v>3</v>
      </c>
      <c r="J218" s="1" t="s">
        <v>189</v>
      </c>
    </row>
    <row r="219" spans="1:10">
      <c r="A219" s="4">
        <v>215</v>
      </c>
      <c r="B219" s="4" t="s">
        <v>234</v>
      </c>
      <c r="C219" s="4">
        <v>7</v>
      </c>
      <c r="D219" s="7">
        <v>0</v>
      </c>
      <c r="E219" s="8" t="s">
        <v>13</v>
      </c>
      <c r="F219" s="4">
        <v>1.5</v>
      </c>
      <c r="G219" s="8" t="s">
        <v>13</v>
      </c>
      <c r="H219" s="7">
        <f>VLOOKUP(E219,'UNIT CODES'!$A$2:$B$5,2,FALSE)*(D219)*(C219)</f>
        <v>0</v>
      </c>
      <c r="I219" s="11">
        <f>VLOOKUP(G219,'UNIT CODES'!$A$2:$B$5,2,FALSE)*(F219)*(C219)</f>
        <v>10.5</v>
      </c>
      <c r="J219" s="1" t="s">
        <v>189</v>
      </c>
    </row>
    <row r="220" spans="1:10">
      <c r="A220" s="4">
        <v>216</v>
      </c>
      <c r="B220" s="4" t="s">
        <v>235</v>
      </c>
      <c r="C220" s="4">
        <v>4</v>
      </c>
      <c r="D220" s="7">
        <v>0</v>
      </c>
      <c r="E220" s="8" t="s">
        <v>13</v>
      </c>
      <c r="F220" s="4">
        <v>2</v>
      </c>
      <c r="G220" s="8" t="s">
        <v>13</v>
      </c>
      <c r="H220" s="7">
        <f>VLOOKUP(E220,'UNIT CODES'!$A$2:$B$5,2,FALSE)*(D220)*(C220)</f>
        <v>0</v>
      </c>
      <c r="I220" s="11">
        <f>VLOOKUP(G220,'UNIT CODES'!$A$2:$B$5,2,FALSE)*(F220)*(C220)</f>
        <v>8</v>
      </c>
      <c r="J220" s="1" t="s">
        <v>189</v>
      </c>
    </row>
    <row r="221" spans="1:10">
      <c r="A221" s="4">
        <v>217</v>
      </c>
      <c r="B221" s="4" t="s">
        <v>236</v>
      </c>
      <c r="C221" s="4">
        <v>1</v>
      </c>
      <c r="D221" s="7">
        <v>0</v>
      </c>
      <c r="E221" s="8" t="s">
        <v>13</v>
      </c>
      <c r="F221" s="4">
        <v>2</v>
      </c>
      <c r="G221" s="8" t="s">
        <v>13</v>
      </c>
      <c r="H221" s="7">
        <f>VLOOKUP(E221,'UNIT CODES'!$A$2:$B$5,2,FALSE)*(D221)*(C221)</f>
        <v>0</v>
      </c>
      <c r="I221" s="11">
        <f>VLOOKUP(G221,'UNIT CODES'!$A$2:$B$5,2,FALSE)*(F221)*(C221)</f>
        <v>2</v>
      </c>
      <c r="J221" s="1" t="s">
        <v>189</v>
      </c>
    </row>
    <row r="222" spans="1:10">
      <c r="A222" s="4">
        <v>218</v>
      </c>
      <c r="B222" s="4" t="s">
        <v>237</v>
      </c>
      <c r="C222" s="4">
        <v>16</v>
      </c>
      <c r="D222" s="7">
        <v>0</v>
      </c>
      <c r="E222" s="8" t="s">
        <v>13</v>
      </c>
      <c r="F222" s="4">
        <v>0.5</v>
      </c>
      <c r="G222" s="8" t="s">
        <v>13</v>
      </c>
      <c r="H222" s="7">
        <f>VLOOKUP(E222,'UNIT CODES'!$A$2:$B$5,2,FALSE)*(D222)*(C222)</f>
        <v>0</v>
      </c>
      <c r="I222" s="11">
        <f>VLOOKUP(G222,'UNIT CODES'!$A$2:$B$5,2,FALSE)*(F222)*(C222)</f>
        <v>8</v>
      </c>
      <c r="J222" s="1" t="s">
        <v>189</v>
      </c>
    </row>
    <row r="223" spans="1:10">
      <c r="A223" s="4">
        <v>219</v>
      </c>
      <c r="B223" s="4" t="s">
        <v>238</v>
      </c>
      <c r="C223" s="4">
        <v>1</v>
      </c>
      <c r="D223" s="7">
        <v>0</v>
      </c>
      <c r="E223" s="8" t="s">
        <v>13</v>
      </c>
      <c r="F223" s="4">
        <v>16</v>
      </c>
      <c r="G223" s="8" t="s">
        <v>13</v>
      </c>
      <c r="H223" s="7">
        <f>VLOOKUP(E223,'UNIT CODES'!$A$2:$B$5,2,FALSE)*(D223)*(C223)</f>
        <v>0</v>
      </c>
      <c r="I223" s="11">
        <f>VLOOKUP(G223,'UNIT CODES'!$A$2:$B$5,2,FALSE)*(F223)*(C223)</f>
        <v>16</v>
      </c>
      <c r="J223" s="1" t="s">
        <v>189</v>
      </c>
    </row>
    <row r="224" spans="1:9">
      <c r="A224" s="4">
        <v>220</v>
      </c>
      <c r="B224" s="4"/>
      <c r="C224" s="4"/>
      <c r="D224" s="10"/>
      <c r="E224" s="8" t="s">
        <v>13</v>
      </c>
      <c r="F224" s="4"/>
      <c r="G224" s="8" t="s">
        <v>13</v>
      </c>
      <c r="H224" s="5">
        <f>VLOOKUP(E224,'UNIT CODES'!$A$2:$B$5,2,FALSE)*(D224)*(C224)</f>
        <v>0</v>
      </c>
      <c r="I224" s="11">
        <f>VLOOKUP(G224,'UNIT CODES'!$A$2:$B$5,2,FALSE)*(F224)*(C224)</f>
        <v>0</v>
      </c>
    </row>
    <row r="225" spans="1:9">
      <c r="A225" s="4">
        <v>221</v>
      </c>
      <c r="B225" s="4"/>
      <c r="C225" s="4"/>
      <c r="D225" s="10"/>
      <c r="E225" s="8" t="s">
        <v>13</v>
      </c>
      <c r="F225" s="4"/>
      <c r="G225" s="8" t="s">
        <v>13</v>
      </c>
      <c r="H225" s="5">
        <f>VLOOKUP(E225,'UNIT CODES'!$A$2:$B$5,2,FALSE)*(D225)*(C225)</f>
        <v>0</v>
      </c>
      <c r="I225" s="11">
        <f>VLOOKUP(G225,'UNIT CODES'!$A$2:$B$5,2,FALSE)*(F225)*(C225)</f>
        <v>0</v>
      </c>
    </row>
    <row r="226" spans="1:9">
      <c r="A226" s="4">
        <v>222</v>
      </c>
      <c r="B226" s="4"/>
      <c r="C226" s="4"/>
      <c r="D226" s="10"/>
      <c r="E226" s="8" t="s">
        <v>13</v>
      </c>
      <c r="F226" s="4"/>
      <c r="G226" s="8" t="s">
        <v>13</v>
      </c>
      <c r="H226" s="5">
        <f>VLOOKUP(E226,'UNIT CODES'!$A$2:$B$5,2,FALSE)*(D226)*(C226)</f>
        <v>0</v>
      </c>
      <c r="I226" s="11">
        <f>VLOOKUP(G226,'UNIT CODES'!$A$2:$B$5,2,FALSE)*(F226)*(C226)</f>
        <v>0</v>
      </c>
    </row>
    <row r="227" spans="1:9">
      <c r="A227" s="4">
        <v>223</v>
      </c>
      <c r="B227" s="4"/>
      <c r="C227" s="4"/>
      <c r="D227" s="10"/>
      <c r="E227" s="8" t="s">
        <v>13</v>
      </c>
      <c r="F227" s="4"/>
      <c r="G227" s="8" t="s">
        <v>13</v>
      </c>
      <c r="H227" s="5">
        <f>VLOOKUP(E227,'UNIT CODES'!$A$2:$B$5,2,FALSE)*(D227)*(C227)</f>
        <v>0</v>
      </c>
      <c r="I227" s="11">
        <f>VLOOKUP(G227,'UNIT CODES'!$A$2:$B$5,2,FALSE)*(F227)*(C227)</f>
        <v>0</v>
      </c>
    </row>
    <row r="228" spans="1:9">
      <c r="A228" s="4">
        <v>224</v>
      </c>
      <c r="B228" s="4"/>
      <c r="C228" s="4"/>
      <c r="D228" s="10"/>
      <c r="E228" s="8" t="s">
        <v>13</v>
      </c>
      <c r="F228" s="4"/>
      <c r="G228" s="8" t="s">
        <v>13</v>
      </c>
      <c r="H228" s="5">
        <f>VLOOKUP(E228,'UNIT CODES'!$A$2:$B$5,2,FALSE)*(D228)*(C228)</f>
        <v>0</v>
      </c>
      <c r="I228" s="11">
        <f>VLOOKUP(G228,'UNIT CODES'!$A$2:$B$5,2,FALSE)*(F228)*(C228)</f>
        <v>0</v>
      </c>
    </row>
    <row r="229" spans="1:10">
      <c r="A229" s="13"/>
      <c r="B229" s="14" t="s">
        <v>239</v>
      </c>
      <c r="C229" s="13"/>
      <c r="D229" s="15"/>
      <c r="E229" s="16"/>
      <c r="F229" s="13"/>
      <c r="G229" s="16"/>
      <c r="H229" s="15"/>
      <c r="I229" s="13"/>
      <c r="J229" s="32" t="s">
        <v>240</v>
      </c>
    </row>
    <row r="230" spans="1:9">
      <c r="A230" s="4">
        <v>1</v>
      </c>
      <c r="B230" s="4" t="s">
        <v>241</v>
      </c>
      <c r="C230" s="4">
        <v>1</v>
      </c>
      <c r="D230" s="10">
        <v>19510.61</v>
      </c>
      <c r="E230" s="8" t="s">
        <v>13</v>
      </c>
      <c r="F230" s="4">
        <v>4</v>
      </c>
      <c r="G230" s="8" t="s">
        <v>13</v>
      </c>
      <c r="H230" s="5">
        <f>VLOOKUP(E230,'UNIT CODES'!$A$2:$B$5,2,FALSE)*(D230)*(C230)</f>
        <v>19510.61</v>
      </c>
      <c r="I230" s="11">
        <f>VLOOKUP(G230,'UNIT CODES'!$A$2:$B$5,2,FALSE)*(F230)*(C230)</f>
        <v>4</v>
      </c>
    </row>
    <row r="231" spans="1:9">
      <c r="A231" s="4">
        <v>2</v>
      </c>
      <c r="B231" s="4" t="s">
        <v>242</v>
      </c>
      <c r="C231" s="4">
        <v>1</v>
      </c>
      <c r="D231" s="10">
        <v>6275</v>
      </c>
      <c r="E231" s="8" t="s">
        <v>13</v>
      </c>
      <c r="F231" s="4">
        <v>4</v>
      </c>
      <c r="G231" s="8" t="s">
        <v>13</v>
      </c>
      <c r="H231" s="5">
        <f>VLOOKUP(E231,'UNIT CODES'!$A$2:$B$5,2,FALSE)*(D231)*(C231)</f>
        <v>6275</v>
      </c>
      <c r="I231" s="11">
        <f>VLOOKUP(G231,'UNIT CODES'!$A$2:$B$5,2,FALSE)*(F231)*(C231)</f>
        <v>4</v>
      </c>
    </row>
    <row r="232" spans="1:9">
      <c r="A232" s="4">
        <v>3</v>
      </c>
      <c r="B232" s="4" t="s">
        <v>243</v>
      </c>
      <c r="C232" s="4">
        <v>1</v>
      </c>
      <c r="D232" s="10">
        <v>7800</v>
      </c>
      <c r="E232" s="8" t="s">
        <v>13</v>
      </c>
      <c r="F232" s="4">
        <v>4</v>
      </c>
      <c r="G232" s="8" t="s">
        <v>13</v>
      </c>
      <c r="H232" s="5">
        <f>VLOOKUP(E232,'UNIT CODES'!$A$2:$B$5,2,FALSE)*(D232)*(C232)</f>
        <v>7800</v>
      </c>
      <c r="I232" s="11">
        <f>VLOOKUP(G232,'UNIT CODES'!$A$2:$B$5,2,FALSE)*(F232)*(C232)</f>
        <v>4</v>
      </c>
    </row>
    <row r="233" spans="6:9">
      <c r="F233" s="1" t="s">
        <v>244</v>
      </c>
      <c r="H233" s="5">
        <f>SUM(H5:H228)</f>
        <v>21267.6303</v>
      </c>
      <c r="I233" s="33">
        <f>SUM(I5:I232)</f>
        <v>1231.5675</v>
      </c>
    </row>
    <row r="234" spans="6:10">
      <c r="F234" s="1" t="s">
        <v>245</v>
      </c>
      <c r="G234" s="17">
        <v>0.15</v>
      </c>
      <c r="H234" s="5">
        <f>SUM(H233)*G234</f>
        <v>3190.144545</v>
      </c>
      <c r="I234" s="22">
        <f>SUM(D242+D245)</f>
        <v>1293.145875</v>
      </c>
      <c r="J234" s="3" t="s">
        <v>246</v>
      </c>
    </row>
    <row r="235" spans="6:10">
      <c r="F235" s="1" t="s">
        <v>247</v>
      </c>
      <c r="H235" s="5">
        <f>SUM(H230:H232)</f>
        <v>33585.61</v>
      </c>
      <c r="I235" s="4">
        <v>2</v>
      </c>
      <c r="J235" s="3" t="s">
        <v>248</v>
      </c>
    </row>
    <row r="236" spans="6:10">
      <c r="F236" s="1" t="s">
        <v>245</v>
      </c>
      <c r="G236" s="17">
        <v>0.1</v>
      </c>
      <c r="H236" s="5">
        <f>SUM(H235)*G236</f>
        <v>3358.561</v>
      </c>
      <c r="I236" s="4">
        <v>1</v>
      </c>
      <c r="J236" s="3" t="s">
        <v>249</v>
      </c>
    </row>
    <row r="237" spans="6:10">
      <c r="F237" s="1" t="s">
        <v>250</v>
      </c>
      <c r="G237" s="17"/>
      <c r="H237" s="5">
        <f>SUM(H233:H236)</f>
        <v>61401.945845</v>
      </c>
      <c r="I237" s="11">
        <f>SUM(I234/I235/10)/I236</f>
        <v>64.65729375</v>
      </c>
      <c r="J237" s="3" t="s">
        <v>251</v>
      </c>
    </row>
    <row r="238" spans="6:10">
      <c r="F238" s="1" t="s">
        <v>252</v>
      </c>
      <c r="G238" s="18">
        <v>0.09</v>
      </c>
      <c r="H238" s="5">
        <f>SUM(G238*H237)</f>
        <v>5526.17512605</v>
      </c>
      <c r="I238" s="4">
        <v>80</v>
      </c>
      <c r="J238" s="3" t="s">
        <v>253</v>
      </c>
    </row>
    <row r="239" spans="6:10">
      <c r="F239" s="1" t="s">
        <v>9</v>
      </c>
      <c r="G239" s="19"/>
      <c r="H239" s="20">
        <f>SUM(H237:H238)</f>
        <v>66928.12097105</v>
      </c>
      <c r="I239" s="10">
        <v>2.1</v>
      </c>
      <c r="J239" s="3" t="s">
        <v>254</v>
      </c>
    </row>
    <row r="240" spans="7:10">
      <c r="G240" s="19"/>
      <c r="H240" s="21"/>
      <c r="I240" s="4">
        <v>12</v>
      </c>
      <c r="J240" s="3" t="s">
        <v>255</v>
      </c>
    </row>
    <row r="241" spans="2:10">
      <c r="B241" s="6" t="s">
        <v>256</v>
      </c>
      <c r="C241" s="6"/>
      <c r="D241" s="6" t="s">
        <v>257</v>
      </c>
      <c r="E241" s="6"/>
      <c r="F241" s="6" t="s">
        <v>258</v>
      </c>
      <c r="G241" s="6"/>
      <c r="H241" s="6" t="s">
        <v>259</v>
      </c>
      <c r="I241" s="20">
        <f>SUM(I238/I240)*I239*I237</f>
        <v>905.202112499999</v>
      </c>
      <c r="J241" s="3" t="s">
        <v>260</v>
      </c>
    </row>
    <row r="242" spans="2:11">
      <c r="B242" s="1" t="s">
        <v>261</v>
      </c>
      <c r="D242" s="22">
        <f>SUM(I233)</f>
        <v>1231.5675</v>
      </c>
      <c r="F242" s="10">
        <v>34</v>
      </c>
      <c r="H242" s="20">
        <f>SUM(F242*D242)</f>
        <v>41873.295</v>
      </c>
      <c r="J242" s="34" t="s">
        <v>262</v>
      </c>
      <c r="K242" s="34" t="s">
        <v>263</v>
      </c>
    </row>
    <row r="243" spans="9:11">
      <c r="I243" s="4" t="s">
        <v>264</v>
      </c>
      <c r="J243" s="4" t="s">
        <v>265</v>
      </c>
      <c r="K243" s="10" t="s">
        <v>266</v>
      </c>
    </row>
    <row r="244" spans="2:11">
      <c r="B244" s="6" t="s">
        <v>267</v>
      </c>
      <c r="C244" s="6" t="s">
        <v>268</v>
      </c>
      <c r="D244" s="6" t="s">
        <v>269</v>
      </c>
      <c r="E244" s="6"/>
      <c r="F244" s="6" t="s">
        <v>258</v>
      </c>
      <c r="G244" s="6"/>
      <c r="H244" s="6" t="s">
        <v>259</v>
      </c>
      <c r="J244" s="4" t="s">
        <v>270</v>
      </c>
      <c r="K244" s="35">
        <v>19510.61</v>
      </c>
    </row>
    <row r="245" spans="2:11">
      <c r="B245" s="1" t="s">
        <v>271</v>
      </c>
      <c r="C245" s="23">
        <v>0.05</v>
      </c>
      <c r="D245" s="11">
        <f>SUM(C245*I233)</f>
        <v>61.578375</v>
      </c>
      <c r="F245" s="10">
        <v>45</v>
      </c>
      <c r="H245" s="20">
        <f>SUM(F245*D245)</f>
        <v>2771.026875</v>
      </c>
      <c r="J245" s="4" t="s">
        <v>272</v>
      </c>
      <c r="K245" s="10" t="s">
        <v>266</v>
      </c>
    </row>
    <row r="246" spans="9:11">
      <c r="I246" s="4" t="s">
        <v>273</v>
      </c>
      <c r="J246" s="4" t="s">
        <v>265</v>
      </c>
      <c r="K246" s="35">
        <v>6275</v>
      </c>
    </row>
    <row r="247" spans="2:11">
      <c r="B247" s="6" t="s">
        <v>274</v>
      </c>
      <c r="C247" s="24"/>
      <c r="D247" s="6" t="s">
        <v>263</v>
      </c>
      <c r="E247" s="6"/>
      <c r="F247" s="24"/>
      <c r="G247" s="25" t="s">
        <v>245</v>
      </c>
      <c r="H247" s="6" t="s">
        <v>259</v>
      </c>
      <c r="J247" s="4" t="s">
        <v>270</v>
      </c>
      <c r="K247" s="10">
        <v>7179.49</v>
      </c>
    </row>
    <row r="248" spans="2:11">
      <c r="B248" s="26" t="s">
        <v>275</v>
      </c>
      <c r="C248" s="24"/>
      <c r="D248" s="10">
        <v>25612</v>
      </c>
      <c r="F248" s="27"/>
      <c r="G248" s="23">
        <v>0.05</v>
      </c>
      <c r="H248" s="20">
        <f>SUM(G248*D248)+D248</f>
        <v>26892.6</v>
      </c>
      <c r="J248" s="4" t="s">
        <v>272</v>
      </c>
      <c r="K248" s="10" t="s">
        <v>266</v>
      </c>
    </row>
    <row r="249" spans="2:11">
      <c r="B249" s="1" t="s">
        <v>276</v>
      </c>
      <c r="C249" s="28"/>
      <c r="D249" s="10">
        <v>32410</v>
      </c>
      <c r="F249" s="27"/>
      <c r="G249" s="23">
        <v>0.05</v>
      </c>
      <c r="H249" s="20">
        <f>SUM(G249*D249)+D249</f>
        <v>34030.5</v>
      </c>
      <c r="I249" s="4" t="s">
        <v>277</v>
      </c>
      <c r="J249" s="4" t="s">
        <v>278</v>
      </c>
      <c r="K249" s="35">
        <v>7800</v>
      </c>
    </row>
    <row r="250" spans="2:11">
      <c r="B250" s="1" t="s">
        <v>279</v>
      </c>
      <c r="C250" s="28"/>
      <c r="D250" s="10">
        <v>2500</v>
      </c>
      <c r="F250" s="27"/>
      <c r="G250" s="23">
        <v>0.05</v>
      </c>
      <c r="H250" s="20">
        <f>SUM(G250*D250)+D250</f>
        <v>2625</v>
      </c>
      <c r="I250" s="4" t="s">
        <v>279</v>
      </c>
      <c r="J250" s="4" t="s">
        <v>280</v>
      </c>
      <c r="K250" s="35">
        <v>2500</v>
      </c>
    </row>
    <row r="251" spans="2:11">
      <c r="B251" s="1" t="s">
        <v>281</v>
      </c>
      <c r="D251" s="10">
        <v>3000</v>
      </c>
      <c r="F251" s="27"/>
      <c r="G251" s="23">
        <v>0.05</v>
      </c>
      <c r="H251" s="20">
        <f>SUM(G251*D251)+D251</f>
        <v>3150</v>
      </c>
      <c r="I251" s="4" t="s">
        <v>275</v>
      </c>
      <c r="J251" s="4" t="s">
        <v>282</v>
      </c>
      <c r="K251" s="10"/>
    </row>
    <row r="252" spans="4:11">
      <c r="D252" s="29">
        <f>SUM(D248:D251)</f>
        <v>63522</v>
      </c>
      <c r="F252" s="27"/>
      <c r="G252" s="30"/>
      <c r="H252" s="20">
        <f>SUM(H248:H251)</f>
        <v>66698.1</v>
      </c>
      <c r="J252" s="4" t="s">
        <v>283</v>
      </c>
      <c r="K252" s="35">
        <v>25612</v>
      </c>
    </row>
    <row r="253" spans="10:11">
      <c r="J253" s="4" t="s">
        <v>284</v>
      </c>
      <c r="K253" s="10" t="s">
        <v>266</v>
      </c>
    </row>
    <row r="254" spans="2:11">
      <c r="B254" s="6" t="s">
        <v>285</v>
      </c>
      <c r="C254" s="6" t="s">
        <v>286</v>
      </c>
      <c r="D254" s="6"/>
      <c r="E254" s="6"/>
      <c r="F254" s="6" t="s">
        <v>287</v>
      </c>
      <c r="G254" s="6"/>
      <c r="H254" s="6" t="s">
        <v>259</v>
      </c>
      <c r="I254" s="4" t="s">
        <v>288</v>
      </c>
      <c r="J254" s="4" t="s">
        <v>289</v>
      </c>
      <c r="K254" s="10">
        <v>53930</v>
      </c>
    </row>
    <row r="255" spans="2:11">
      <c r="B255" s="1" t="s">
        <v>290</v>
      </c>
      <c r="C255" s="4">
        <v>1</v>
      </c>
      <c r="F255" s="10">
        <v>300</v>
      </c>
      <c r="H255" s="5">
        <f>SUM(F255*C255)</f>
        <v>300</v>
      </c>
      <c r="J255" s="4" t="s">
        <v>291</v>
      </c>
      <c r="K255" s="35">
        <v>32410</v>
      </c>
    </row>
    <row r="256" spans="2:11">
      <c r="B256" s="1" t="s">
        <v>292</v>
      </c>
      <c r="C256" s="4">
        <v>1</v>
      </c>
      <c r="F256" s="10">
        <v>500</v>
      </c>
      <c r="H256" s="5">
        <f>SUM(F256*C256)</f>
        <v>500</v>
      </c>
      <c r="I256" s="4" t="s">
        <v>293</v>
      </c>
      <c r="J256" s="4" t="s">
        <v>294</v>
      </c>
      <c r="K256" s="35">
        <v>3000</v>
      </c>
    </row>
    <row r="257" spans="2:11">
      <c r="B257" s="1" t="s">
        <v>295</v>
      </c>
      <c r="C257" s="3">
        <v>1</v>
      </c>
      <c r="F257" s="36">
        <f>SUM(I241+I267)</f>
        <v>985.202112499999</v>
      </c>
      <c r="H257" s="5">
        <f>SUM(F257*C257)</f>
        <v>985.202112499999</v>
      </c>
      <c r="J257" s="4"/>
      <c r="K257" s="10"/>
    </row>
    <row r="258" spans="2:11">
      <c r="B258" s="1" t="s">
        <v>296</v>
      </c>
      <c r="C258" s="37">
        <v>1</v>
      </c>
      <c r="F258" s="38">
        <v>200</v>
      </c>
      <c r="H258" s="5">
        <f>SUM(F258*C258)</f>
        <v>200</v>
      </c>
      <c r="J258" s="4"/>
      <c r="K258" s="10"/>
    </row>
    <row r="259" spans="3:8">
      <c r="C259" s="4"/>
      <c r="F259" s="10">
        <v>150</v>
      </c>
      <c r="H259" s="5">
        <f>SUM(F259*C259)</f>
        <v>0</v>
      </c>
    </row>
    <row r="260" spans="6:8">
      <c r="F260" s="6" t="s">
        <v>259</v>
      </c>
      <c r="H260" s="20">
        <f>SUM(H255:H259)</f>
        <v>1985.2021125</v>
      </c>
    </row>
    <row r="262" spans="2:8">
      <c r="B262" s="6" t="s">
        <v>297</v>
      </c>
      <c r="C262" s="6" t="s">
        <v>286</v>
      </c>
      <c r="D262" s="6" t="s">
        <v>287</v>
      </c>
      <c r="E262" s="6"/>
      <c r="F262" s="6" t="s">
        <v>298</v>
      </c>
      <c r="G262" s="6" t="s">
        <v>268</v>
      </c>
      <c r="H262" s="6" t="s">
        <v>259</v>
      </c>
    </row>
    <row r="263" spans="2:10">
      <c r="B263" s="1" t="s">
        <v>299</v>
      </c>
      <c r="C263" s="4">
        <v>1</v>
      </c>
      <c r="D263" s="10">
        <v>700</v>
      </c>
      <c r="F263" s="5">
        <f>SUM(C263*D263)</f>
        <v>700</v>
      </c>
      <c r="G263" s="39">
        <v>0.1</v>
      </c>
      <c r="H263" s="5">
        <f>SUM(G263*F263)+F263</f>
        <v>770</v>
      </c>
      <c r="I263" s="10">
        <v>30</v>
      </c>
      <c r="J263" s="3" t="s">
        <v>300</v>
      </c>
    </row>
    <row r="264" spans="2:10">
      <c r="B264" s="1" t="s">
        <v>301</v>
      </c>
      <c r="C264" s="4"/>
      <c r="D264" s="10"/>
      <c r="F264" s="5">
        <f>SUM(C264*D264)</f>
        <v>0</v>
      </c>
      <c r="G264" s="39">
        <v>0.1</v>
      </c>
      <c r="H264" s="5">
        <f>SUM(G264*F264)+F264</f>
        <v>0</v>
      </c>
      <c r="I264" s="10">
        <v>0</v>
      </c>
      <c r="J264" s="3" t="s">
        <v>300</v>
      </c>
    </row>
    <row r="265" spans="2:10">
      <c r="B265" s="1" t="s">
        <v>302</v>
      </c>
      <c r="C265" s="4"/>
      <c r="D265" s="10"/>
      <c r="F265" s="5">
        <f>SUM(C265*D265)</f>
        <v>0</v>
      </c>
      <c r="G265" s="39">
        <v>0.1</v>
      </c>
      <c r="H265" s="5">
        <f>SUM(G265*F265)+F265</f>
        <v>0</v>
      </c>
      <c r="I265" s="10">
        <v>0</v>
      </c>
      <c r="J265" s="3" t="s">
        <v>300</v>
      </c>
    </row>
    <row r="266" spans="2:10">
      <c r="B266" s="1" t="s">
        <v>303</v>
      </c>
      <c r="C266" s="4">
        <v>2</v>
      </c>
      <c r="D266" s="10">
        <v>250</v>
      </c>
      <c r="F266" s="5">
        <f>SUM(C266*D266)</f>
        <v>500</v>
      </c>
      <c r="G266" s="39">
        <v>0.1</v>
      </c>
      <c r="H266" s="5">
        <f>SUM(G266*F266)+F266</f>
        <v>550</v>
      </c>
      <c r="I266" s="10">
        <v>50</v>
      </c>
      <c r="J266" s="3" t="s">
        <v>300</v>
      </c>
    </row>
    <row r="267" spans="8:10">
      <c r="H267" s="20">
        <f>SUM(H263:H266)</f>
        <v>1320</v>
      </c>
      <c r="I267" s="5">
        <f>SUM(I263:I266)</f>
        <v>80</v>
      </c>
      <c r="J267" s="3" t="s">
        <v>304</v>
      </c>
    </row>
    <row r="268" spans="10:10">
      <c r="J268" s="19"/>
    </row>
    <row r="270" spans="2:8">
      <c r="B270" s="6" t="s">
        <v>9</v>
      </c>
      <c r="H270" s="5">
        <f>SUM(H239)</f>
        <v>66928.12097105</v>
      </c>
    </row>
    <row r="271" spans="2:8">
      <c r="B271" s="6" t="s">
        <v>256</v>
      </c>
      <c r="H271" s="5">
        <f>SUM(H242)</f>
        <v>41873.295</v>
      </c>
    </row>
    <row r="272" spans="2:8">
      <c r="B272" s="6" t="s">
        <v>267</v>
      </c>
      <c r="H272" s="5">
        <f>SUM(H245)</f>
        <v>2771.026875</v>
      </c>
    </row>
    <row r="273" spans="2:8">
      <c r="B273" s="6" t="s">
        <v>274</v>
      </c>
      <c r="H273" s="5">
        <f>SUM(H252)</f>
        <v>66698.1</v>
      </c>
    </row>
    <row r="274" spans="2:8">
      <c r="B274" s="6" t="s">
        <v>285</v>
      </c>
      <c r="H274" s="5">
        <f>SUM(H260)</f>
        <v>1985.2021125</v>
      </c>
    </row>
    <row r="275" spans="2:8">
      <c r="B275" s="6" t="s">
        <v>297</v>
      </c>
      <c r="H275" s="5">
        <f>SUM(H267)</f>
        <v>1320</v>
      </c>
    </row>
    <row r="276" spans="2:8">
      <c r="B276" s="6" t="s">
        <v>305</v>
      </c>
      <c r="H276" s="10">
        <v>750</v>
      </c>
    </row>
    <row r="277" ht="26.25" spans="6:8">
      <c r="F277" s="40" t="s">
        <v>306</v>
      </c>
      <c r="H277" s="41">
        <f>SUM(H270:H276)</f>
        <v>182325.74495855</v>
      </c>
    </row>
    <row r="279" spans="2:2">
      <c r="B279" s="1" t="s">
        <v>307</v>
      </c>
    </row>
    <row r="280" ht="20.4" customHeight="1" spans="1:9">
      <c r="A280" s="4">
        <v>1</v>
      </c>
      <c r="B280" s="4" t="s">
        <v>8</v>
      </c>
      <c r="C280" s="4">
        <v>1</v>
      </c>
      <c r="D280" s="38"/>
      <c r="E280" s="8" t="s">
        <v>13</v>
      </c>
      <c r="F280" s="4">
        <v>40</v>
      </c>
      <c r="G280" s="8" t="s">
        <v>13</v>
      </c>
      <c r="H280" s="5">
        <f>VLOOKUP(E280,'UNIT CODES'!$A$2:$B$5,2,FALSE)*(D280)*(C280)</f>
        <v>0</v>
      </c>
      <c r="I280" s="11">
        <f>VLOOKUP(G280,'UNIT CODES'!$A$2:$B$5,2,FALSE)*(F280)*(C280)</f>
        <v>40</v>
      </c>
    </row>
    <row r="281" spans="1:9">
      <c r="A281" s="4">
        <v>2</v>
      </c>
      <c r="B281" s="4" t="s">
        <v>169</v>
      </c>
      <c r="C281" s="4">
        <v>1</v>
      </c>
      <c r="D281" s="38">
        <v>100</v>
      </c>
      <c r="E281" s="8" t="s">
        <v>13</v>
      </c>
      <c r="F281" s="4"/>
      <c r="G281" s="8" t="s">
        <v>30</v>
      </c>
      <c r="H281" s="5">
        <f>VLOOKUP(E281,'UNIT CODES'!$A$2:$B$5,2,FALSE)*(D281)*(C281)</f>
        <v>100</v>
      </c>
      <c r="I281" s="11">
        <f>VLOOKUP(G281,'UNIT CODES'!$A$2:$B$5,2,FALSE)*(F281)*(C281)</f>
        <v>0</v>
      </c>
    </row>
    <row r="282" spans="1:9">
      <c r="A282" s="4">
        <v>3</v>
      </c>
      <c r="B282" s="4"/>
      <c r="C282" s="4"/>
      <c r="D282" s="38"/>
      <c r="E282" s="8" t="s">
        <v>30</v>
      </c>
      <c r="F282" s="4"/>
      <c r="G282" s="8" t="s">
        <v>30</v>
      </c>
      <c r="H282" s="5">
        <f>VLOOKUP(E282,'UNIT CODES'!$A$2:$B$5,2,FALSE)*(D282)*(C282)</f>
        <v>0</v>
      </c>
      <c r="I282" s="11">
        <f>VLOOKUP(G282,'UNIT CODES'!$A$2:$B$5,2,FALSE)*(F282)*(C282)</f>
        <v>0</v>
      </c>
    </row>
    <row r="283" spans="1:9">
      <c r="A283" s="4">
        <v>4</v>
      </c>
      <c r="B283" s="4"/>
      <c r="C283" s="4"/>
      <c r="D283" s="38"/>
      <c r="E283" s="8" t="s">
        <v>30</v>
      </c>
      <c r="F283" s="4"/>
      <c r="G283" s="8" t="s">
        <v>30</v>
      </c>
      <c r="H283" s="5">
        <f>VLOOKUP(E283,'UNIT CODES'!$A$2:$B$5,2,FALSE)*(D283)*(C283)</f>
        <v>0</v>
      </c>
      <c r="I283" s="11">
        <f>VLOOKUP(G283,'UNIT CODES'!$A$2:$B$5,2,FALSE)*(F283)*(C283)</f>
        <v>0</v>
      </c>
    </row>
    <row r="284" spans="1:9">
      <c r="A284" s="4">
        <v>5</v>
      </c>
      <c r="B284" s="4"/>
      <c r="C284" s="4"/>
      <c r="D284" s="38"/>
      <c r="E284" s="8" t="s">
        <v>30</v>
      </c>
      <c r="F284" s="4"/>
      <c r="G284" s="8" t="s">
        <v>30</v>
      </c>
      <c r="H284" s="5">
        <f>VLOOKUP(E284,'UNIT CODES'!$A$2:$B$5,2,FALSE)*(D284)*(C284)</f>
        <v>0</v>
      </c>
      <c r="I284" s="11">
        <f>VLOOKUP(G284,'UNIT CODES'!$A$2:$B$5,2,FALSE)*(F284)*(C284)</f>
        <v>0</v>
      </c>
    </row>
    <row r="285" spans="1:9">
      <c r="A285" s="4">
        <v>6</v>
      </c>
      <c r="B285" s="4"/>
      <c r="C285" s="4"/>
      <c r="D285" s="38"/>
      <c r="E285" s="8" t="s">
        <v>30</v>
      </c>
      <c r="F285" s="4"/>
      <c r="G285" s="8" t="s">
        <v>30</v>
      </c>
      <c r="H285" s="5">
        <f>VLOOKUP(E285,'UNIT CODES'!$A$2:$B$5,2,FALSE)*(D285)*(C285)</f>
        <v>0</v>
      </c>
      <c r="I285" s="11">
        <f>VLOOKUP(G285,'UNIT CODES'!$A$2:$B$5,2,FALSE)*(F285)*(C285)</f>
        <v>0</v>
      </c>
    </row>
    <row r="286" spans="1:9">
      <c r="A286" s="4">
        <v>7</v>
      </c>
      <c r="B286" s="4"/>
      <c r="C286" s="4"/>
      <c r="D286" s="38"/>
      <c r="E286" s="8" t="s">
        <v>13</v>
      </c>
      <c r="F286" s="4"/>
      <c r="G286" s="8" t="s">
        <v>30</v>
      </c>
      <c r="H286" s="5">
        <f>VLOOKUP(E286,'UNIT CODES'!$A$2:$B$5,2,FALSE)*(D286)*(C286)</f>
        <v>0</v>
      </c>
      <c r="I286" s="11">
        <f>VLOOKUP(G286,'UNIT CODES'!$A$2:$B$5,2,FALSE)*(F286)*(C286)</f>
        <v>0</v>
      </c>
    </row>
    <row r="287" spans="1:9">
      <c r="A287" s="4">
        <v>8</v>
      </c>
      <c r="B287" s="4"/>
      <c r="C287" s="4"/>
      <c r="D287" s="38"/>
      <c r="E287" s="8" t="s">
        <v>30</v>
      </c>
      <c r="F287" s="4"/>
      <c r="G287" s="8" t="s">
        <v>30</v>
      </c>
      <c r="H287" s="5">
        <f>VLOOKUP(E287,'UNIT CODES'!$A$2:$B$5,2,FALSE)*(D287)*(C287)</f>
        <v>0</v>
      </c>
      <c r="I287" s="11">
        <f>VLOOKUP(G287,'UNIT CODES'!$A$2:$B$5,2,FALSE)*(F287)*(C287)</f>
        <v>0</v>
      </c>
    </row>
    <row r="288" spans="1:9">
      <c r="A288" s="4">
        <v>9</v>
      </c>
      <c r="B288" s="4"/>
      <c r="C288" s="4"/>
      <c r="D288" s="38"/>
      <c r="E288" s="8" t="s">
        <v>13</v>
      </c>
      <c r="F288" s="4"/>
      <c r="G288" s="8" t="s">
        <v>30</v>
      </c>
      <c r="H288" s="5">
        <f>VLOOKUP(E288,'UNIT CODES'!$A$2:$B$5,2,FALSE)*(D288)*(C288)</f>
        <v>0</v>
      </c>
      <c r="I288" s="11">
        <f>VLOOKUP(G288,'UNIT CODES'!$A$2:$B$5,2,FALSE)*(F288)*(C288)</f>
        <v>0</v>
      </c>
    </row>
    <row r="289" spans="1:9">
      <c r="A289" s="4">
        <v>10</v>
      </c>
      <c r="B289" s="4"/>
      <c r="C289" s="4"/>
      <c r="D289" s="38"/>
      <c r="E289" s="8" t="s">
        <v>13</v>
      </c>
      <c r="F289" s="4"/>
      <c r="G289" s="8" t="s">
        <v>30</v>
      </c>
      <c r="H289" s="5">
        <f>VLOOKUP(E289,'UNIT CODES'!$A$2:$B$5,2,FALSE)*(D289)*(C289)</f>
        <v>0</v>
      </c>
      <c r="I289" s="11">
        <f>VLOOKUP(G289,'UNIT CODES'!$A$2:$B$5,2,FALSE)*(F289)*(C289)</f>
        <v>0</v>
      </c>
    </row>
    <row r="290" spans="1:10">
      <c r="A290" s="13"/>
      <c r="B290" s="14" t="s">
        <v>239</v>
      </c>
      <c r="C290" s="13"/>
      <c r="D290" s="15"/>
      <c r="E290" s="16"/>
      <c r="F290" s="13"/>
      <c r="G290" s="16"/>
      <c r="H290" s="15"/>
      <c r="I290" s="13"/>
      <c r="J290" s="32" t="s">
        <v>240</v>
      </c>
    </row>
    <row r="291" spans="1:9">
      <c r="A291" s="4">
        <v>1</v>
      </c>
      <c r="B291" s="4" t="s">
        <v>241</v>
      </c>
      <c r="C291" s="4">
        <v>0</v>
      </c>
      <c r="D291" s="10"/>
      <c r="E291" s="8" t="s">
        <v>13</v>
      </c>
      <c r="F291" s="4">
        <v>4</v>
      </c>
      <c r="G291" s="8" t="s">
        <v>13</v>
      </c>
      <c r="H291" s="5">
        <f>VLOOKUP(E291,'UNIT CODES'!$A$2:$B$5,2,FALSE)*(D291)*(C291)</f>
        <v>0</v>
      </c>
      <c r="I291" s="11">
        <f>VLOOKUP(G291,'UNIT CODES'!$A$2:$B$5,2,FALSE)*(F291)*(C291)</f>
        <v>0</v>
      </c>
    </row>
    <row r="292" spans="1:9">
      <c r="A292" s="4">
        <v>2</v>
      </c>
      <c r="B292" s="4"/>
      <c r="C292" s="4">
        <v>0</v>
      </c>
      <c r="D292" s="10"/>
      <c r="E292" s="8" t="s">
        <v>13</v>
      </c>
      <c r="F292" s="4">
        <v>4</v>
      </c>
      <c r="G292" s="8" t="s">
        <v>13</v>
      </c>
      <c r="H292" s="5">
        <f>VLOOKUP(E292,'UNIT CODES'!$A$2:$B$5,2,FALSE)*(D292)*(C292)</f>
        <v>0</v>
      </c>
      <c r="I292" s="11">
        <f>VLOOKUP(G292,'UNIT CODES'!$A$2:$B$5,2,FALSE)*(F292)*(C292)</f>
        <v>0</v>
      </c>
    </row>
    <row r="293" spans="1:9">
      <c r="A293" s="4">
        <v>3</v>
      </c>
      <c r="B293" s="4"/>
      <c r="C293" s="4">
        <v>0</v>
      </c>
      <c r="D293" s="10"/>
      <c r="E293" s="8" t="s">
        <v>13</v>
      </c>
      <c r="F293" s="4">
        <v>4</v>
      </c>
      <c r="G293" s="8" t="s">
        <v>13</v>
      </c>
      <c r="H293" s="5">
        <f>VLOOKUP(E293,'UNIT CODES'!$A$2:$B$5,2,FALSE)*(D293)*(C293)</f>
        <v>0</v>
      </c>
      <c r="I293" s="11">
        <f>VLOOKUP(G293,'UNIT CODES'!$A$2:$B$5,2,FALSE)*(F293)*(C293)</f>
        <v>0</v>
      </c>
    </row>
    <row r="294" spans="6:9">
      <c r="F294" s="1" t="s">
        <v>244</v>
      </c>
      <c r="H294" s="5">
        <f>SUM(H280:H289)</f>
        <v>100</v>
      </c>
      <c r="I294" s="33">
        <f>SUM(I280:I293)</f>
        <v>40</v>
      </c>
    </row>
    <row r="295" spans="6:10">
      <c r="F295" s="1" t="s">
        <v>245</v>
      </c>
      <c r="G295" s="17">
        <v>0.15</v>
      </c>
      <c r="H295" s="5">
        <f>SUM(H294)*G295</f>
        <v>15</v>
      </c>
      <c r="I295" s="22">
        <f>SUM(D303+D306)</f>
        <v>42</v>
      </c>
      <c r="J295" s="3" t="s">
        <v>246</v>
      </c>
    </row>
    <row r="296" spans="6:10">
      <c r="F296" s="1" t="s">
        <v>247</v>
      </c>
      <c r="H296" s="5">
        <f>SUM(H291:H293)</f>
        <v>0</v>
      </c>
      <c r="I296" s="4">
        <v>2</v>
      </c>
      <c r="J296" s="3" t="s">
        <v>248</v>
      </c>
    </row>
    <row r="297" spans="6:10">
      <c r="F297" s="1" t="s">
        <v>245</v>
      </c>
      <c r="G297" s="17">
        <v>0.1</v>
      </c>
      <c r="H297" s="5">
        <f>SUM(H296)*G297</f>
        <v>0</v>
      </c>
      <c r="I297" s="4">
        <v>1</v>
      </c>
      <c r="J297" s="3" t="s">
        <v>249</v>
      </c>
    </row>
    <row r="298" spans="6:10">
      <c r="F298" s="1" t="s">
        <v>250</v>
      </c>
      <c r="G298" s="17"/>
      <c r="H298" s="5">
        <f>SUM(H294:H297)</f>
        <v>115</v>
      </c>
      <c r="I298" s="11">
        <f>SUM(I295/I296/10)/I297</f>
        <v>2.1</v>
      </c>
      <c r="J298" s="3" t="s">
        <v>251</v>
      </c>
    </row>
    <row r="299" spans="6:10">
      <c r="F299" s="1" t="s">
        <v>252</v>
      </c>
      <c r="G299" s="18">
        <v>0.09</v>
      </c>
      <c r="H299" s="5">
        <f>SUM(G299*H298)</f>
        <v>10.35</v>
      </c>
      <c r="I299" s="4">
        <v>80</v>
      </c>
      <c r="J299" s="3" t="s">
        <v>253</v>
      </c>
    </row>
    <row r="300" spans="6:10">
      <c r="F300" s="1" t="s">
        <v>9</v>
      </c>
      <c r="G300" s="19"/>
      <c r="H300" s="20">
        <f>SUM(H298:H299)</f>
        <v>125.35</v>
      </c>
      <c r="I300" s="10">
        <v>2.1</v>
      </c>
      <c r="J300" s="3" t="s">
        <v>254</v>
      </c>
    </row>
    <row r="301" spans="7:10">
      <c r="G301" s="19"/>
      <c r="H301" s="21"/>
      <c r="I301" s="4">
        <v>12</v>
      </c>
      <c r="J301" s="3" t="s">
        <v>255</v>
      </c>
    </row>
    <row r="302" spans="2:10">
      <c r="B302" s="6" t="s">
        <v>256</v>
      </c>
      <c r="C302" s="6"/>
      <c r="D302" s="6" t="s">
        <v>257</v>
      </c>
      <c r="E302" s="6"/>
      <c r="F302" s="6" t="s">
        <v>258</v>
      </c>
      <c r="G302" s="6"/>
      <c r="H302" s="6" t="s">
        <v>259</v>
      </c>
      <c r="I302" s="20">
        <f>SUM(I299/I301)*I300*I298</f>
        <v>29.4</v>
      </c>
      <c r="J302" s="3" t="s">
        <v>260</v>
      </c>
    </row>
    <row r="303" spans="2:11">
      <c r="B303" s="1" t="s">
        <v>261</v>
      </c>
      <c r="D303" s="22">
        <f>SUM(I294)</f>
        <v>40</v>
      </c>
      <c r="F303" s="10">
        <v>34</v>
      </c>
      <c r="H303" s="20">
        <f>SUM(F303*D303)</f>
        <v>1360</v>
      </c>
      <c r="J303" s="34" t="s">
        <v>262</v>
      </c>
      <c r="K303" s="34" t="s">
        <v>263</v>
      </c>
    </row>
    <row r="304" spans="9:11">
      <c r="I304" s="4" t="s">
        <v>264</v>
      </c>
      <c r="J304" s="4"/>
      <c r="K304" s="10"/>
    </row>
    <row r="305" spans="2:11">
      <c r="B305" s="6" t="s">
        <v>267</v>
      </c>
      <c r="C305" s="6" t="s">
        <v>268</v>
      </c>
      <c r="D305" s="6" t="s">
        <v>269</v>
      </c>
      <c r="E305" s="6"/>
      <c r="F305" s="6" t="s">
        <v>258</v>
      </c>
      <c r="G305" s="6"/>
      <c r="H305" s="6" t="s">
        <v>259</v>
      </c>
      <c r="J305" s="4"/>
      <c r="K305" s="10"/>
    </row>
    <row r="306" spans="2:11">
      <c r="B306" s="1" t="s">
        <v>271</v>
      </c>
      <c r="C306" s="23">
        <v>0.05</v>
      </c>
      <c r="D306" s="11">
        <f>SUM(C306*I294)</f>
        <v>2</v>
      </c>
      <c r="F306" s="10">
        <v>45</v>
      </c>
      <c r="H306" s="20">
        <f>SUM(F306*D306)</f>
        <v>90</v>
      </c>
      <c r="J306" s="4"/>
      <c r="K306" s="10"/>
    </row>
    <row r="307" spans="9:11">
      <c r="I307" s="4" t="s">
        <v>273</v>
      </c>
      <c r="J307" s="4"/>
      <c r="K307" s="10"/>
    </row>
    <row r="308" spans="2:11">
      <c r="B308" s="6" t="s">
        <v>274</v>
      </c>
      <c r="C308" s="24"/>
      <c r="D308" s="6" t="s">
        <v>263</v>
      </c>
      <c r="E308" s="6"/>
      <c r="F308" s="24"/>
      <c r="G308" s="25" t="s">
        <v>245</v>
      </c>
      <c r="H308" s="6" t="s">
        <v>259</v>
      </c>
      <c r="J308" s="4"/>
      <c r="K308" s="10"/>
    </row>
    <row r="309" spans="2:11">
      <c r="B309" s="26" t="s">
        <v>275</v>
      </c>
      <c r="C309" s="24"/>
      <c r="D309" s="10">
        <v>0</v>
      </c>
      <c r="F309" s="27"/>
      <c r="G309" s="23">
        <v>0.1</v>
      </c>
      <c r="H309" s="20">
        <f>SUM(G309*D309)+D309</f>
        <v>0</v>
      </c>
      <c r="J309" s="4"/>
      <c r="K309" s="10"/>
    </row>
    <row r="310" spans="2:11">
      <c r="B310" s="1" t="s">
        <v>276</v>
      </c>
      <c r="C310" s="28"/>
      <c r="D310" s="10">
        <v>0</v>
      </c>
      <c r="F310" s="27"/>
      <c r="G310" s="23">
        <v>0.1</v>
      </c>
      <c r="H310" s="20">
        <f>SUM(G310*D310)+D310</f>
        <v>0</v>
      </c>
      <c r="I310" s="4"/>
      <c r="J310" s="4"/>
      <c r="K310" s="10"/>
    </row>
    <row r="311" spans="2:11">
      <c r="B311" s="1" t="s">
        <v>279</v>
      </c>
      <c r="C311" s="28"/>
      <c r="D311" s="10"/>
      <c r="F311" s="27"/>
      <c r="G311" s="23">
        <v>0.1</v>
      </c>
      <c r="H311" s="20">
        <f>SUM(G311*D311)+D311</f>
        <v>0</v>
      </c>
      <c r="I311" s="4" t="s">
        <v>279</v>
      </c>
      <c r="J311" s="4"/>
      <c r="K311" s="10"/>
    </row>
    <row r="312" spans="2:11">
      <c r="B312" s="1" t="s">
        <v>281</v>
      </c>
      <c r="D312" s="10"/>
      <c r="F312" s="27"/>
      <c r="G312" s="23">
        <v>0.1</v>
      </c>
      <c r="H312" s="20">
        <f>SUM(G312*D312)+D312</f>
        <v>0</v>
      </c>
      <c r="I312" s="4" t="s">
        <v>275</v>
      </c>
      <c r="J312" s="4"/>
      <c r="K312" s="10"/>
    </row>
    <row r="313" spans="4:11">
      <c r="D313" s="29"/>
      <c r="F313" s="27"/>
      <c r="G313" s="30"/>
      <c r="H313" s="20">
        <f>SUM(H309:H312)</f>
        <v>0</v>
      </c>
      <c r="J313" s="4"/>
      <c r="K313" s="10"/>
    </row>
    <row r="314" spans="10:11">
      <c r="J314" s="4"/>
      <c r="K314" s="10"/>
    </row>
    <row r="315" spans="2:11">
      <c r="B315" s="6" t="s">
        <v>285</v>
      </c>
      <c r="C315" s="6" t="s">
        <v>286</v>
      </c>
      <c r="D315" s="6"/>
      <c r="E315" s="6"/>
      <c r="F315" s="6" t="s">
        <v>287</v>
      </c>
      <c r="G315" s="6"/>
      <c r="H315" s="6" t="s">
        <v>259</v>
      </c>
      <c r="I315" s="4" t="s">
        <v>288</v>
      </c>
      <c r="J315" s="4"/>
      <c r="K315" s="10"/>
    </row>
    <row r="316" spans="2:11">
      <c r="B316" s="1" t="s">
        <v>290</v>
      </c>
      <c r="C316" s="4"/>
      <c r="F316" s="10">
        <v>500</v>
      </c>
      <c r="H316" s="5">
        <f>SUM(F316*C316)</f>
        <v>0</v>
      </c>
      <c r="J316" s="4"/>
      <c r="K316" s="10"/>
    </row>
    <row r="317" spans="2:11">
      <c r="B317" s="1" t="s">
        <v>308</v>
      </c>
      <c r="C317" s="4"/>
      <c r="F317" s="10">
        <v>500</v>
      </c>
      <c r="H317" s="5">
        <f>SUM(F317*C317)</f>
        <v>0</v>
      </c>
      <c r="I317" s="4" t="s">
        <v>293</v>
      </c>
      <c r="J317" s="4"/>
      <c r="K317" s="10"/>
    </row>
    <row r="318" spans="2:11">
      <c r="B318" s="1" t="s">
        <v>295</v>
      </c>
      <c r="C318" s="3">
        <v>0</v>
      </c>
      <c r="F318" s="36">
        <f>SUM(I302+I328)</f>
        <v>29.4</v>
      </c>
      <c r="H318" s="5">
        <f>SUM(F318*C318)</f>
        <v>0</v>
      </c>
      <c r="J318" s="4"/>
      <c r="K318" s="10"/>
    </row>
    <row r="319" spans="3:11">
      <c r="C319" s="37">
        <v>0</v>
      </c>
      <c r="F319" s="38">
        <v>200</v>
      </c>
      <c r="H319" s="5">
        <f>SUM(F319*C319)</f>
        <v>0</v>
      </c>
      <c r="J319" s="4"/>
      <c r="K319" s="10"/>
    </row>
    <row r="320" spans="3:8">
      <c r="C320" s="4"/>
      <c r="F320" s="10">
        <v>150</v>
      </c>
      <c r="H320" s="5">
        <f>SUM(F320*C320)</f>
        <v>0</v>
      </c>
    </row>
    <row r="321" spans="6:8">
      <c r="F321" s="6" t="s">
        <v>259</v>
      </c>
      <c r="H321" s="20">
        <f>SUM(H316:H320)</f>
        <v>0</v>
      </c>
    </row>
    <row r="323" spans="2:8">
      <c r="B323" s="6" t="s">
        <v>297</v>
      </c>
      <c r="C323" s="6" t="s">
        <v>286</v>
      </c>
      <c r="D323" s="6" t="s">
        <v>287</v>
      </c>
      <c r="E323" s="6"/>
      <c r="F323" s="6" t="s">
        <v>298</v>
      </c>
      <c r="G323" s="6" t="s">
        <v>268</v>
      </c>
      <c r="H323" s="6" t="s">
        <v>259</v>
      </c>
    </row>
    <row r="324" spans="2:10">
      <c r="B324" s="1" t="s">
        <v>309</v>
      </c>
      <c r="C324" s="4"/>
      <c r="D324" s="10"/>
      <c r="F324" s="5">
        <f>SUM(C324*D324)</f>
        <v>0</v>
      </c>
      <c r="G324" s="39">
        <v>0.1</v>
      </c>
      <c r="H324" s="5">
        <f>SUM(G324*F324)+F324</f>
        <v>0</v>
      </c>
      <c r="I324" s="10">
        <v>0</v>
      </c>
      <c r="J324" s="3" t="s">
        <v>300</v>
      </c>
    </row>
    <row r="325" spans="2:10">
      <c r="B325" s="1" t="s">
        <v>301</v>
      </c>
      <c r="C325" s="4"/>
      <c r="D325" s="10"/>
      <c r="F325" s="5">
        <f>SUM(C325*D325)</f>
        <v>0</v>
      </c>
      <c r="G325" s="39">
        <v>0.1</v>
      </c>
      <c r="H325" s="5">
        <f>SUM(G325*F325)+F325</f>
        <v>0</v>
      </c>
      <c r="I325" s="10">
        <v>0</v>
      </c>
      <c r="J325" s="3" t="s">
        <v>300</v>
      </c>
    </row>
    <row r="326" spans="2:10">
      <c r="B326" s="1" t="s">
        <v>302</v>
      </c>
      <c r="C326" s="4"/>
      <c r="D326" s="10"/>
      <c r="F326" s="5">
        <f>SUM(C326*D326)</f>
        <v>0</v>
      </c>
      <c r="G326" s="39">
        <v>0.1</v>
      </c>
      <c r="H326" s="5">
        <f>SUM(G326*F326)+F326</f>
        <v>0</v>
      </c>
      <c r="I326" s="10">
        <v>0</v>
      </c>
      <c r="J326" s="3" t="s">
        <v>300</v>
      </c>
    </row>
    <row r="327" spans="2:10">
      <c r="B327" s="1" t="s">
        <v>303</v>
      </c>
      <c r="C327" s="4"/>
      <c r="D327" s="10"/>
      <c r="F327" s="5">
        <f>SUM(C327*D327)</f>
        <v>0</v>
      </c>
      <c r="G327" s="39">
        <v>0.1</v>
      </c>
      <c r="H327" s="5">
        <f>SUM(G327*F327)+F327</f>
        <v>0</v>
      </c>
      <c r="I327" s="10">
        <v>0</v>
      </c>
      <c r="J327" s="3" t="s">
        <v>300</v>
      </c>
    </row>
    <row r="328" spans="8:10">
      <c r="H328" s="20">
        <f>SUM(H324:H327)</f>
        <v>0</v>
      </c>
      <c r="I328" s="5">
        <f>SUM(I324:I327)</f>
        <v>0</v>
      </c>
      <c r="J328" s="3" t="s">
        <v>304</v>
      </c>
    </row>
    <row r="329" spans="10:10">
      <c r="J329" s="19"/>
    </row>
    <row r="331" spans="2:8">
      <c r="B331" s="6" t="s">
        <v>9</v>
      </c>
      <c r="H331" s="5">
        <f>SUM(H300)</f>
        <v>125.35</v>
      </c>
    </row>
    <row r="332" spans="2:8">
      <c r="B332" s="6" t="s">
        <v>256</v>
      </c>
      <c r="H332" s="5">
        <f>SUM(H303)</f>
        <v>1360</v>
      </c>
    </row>
    <row r="333" spans="2:8">
      <c r="B333" s="6" t="s">
        <v>267</v>
      </c>
      <c r="H333" s="5">
        <f>SUM(H306)</f>
        <v>90</v>
      </c>
    </row>
    <row r="334" spans="2:8">
      <c r="B334" s="6" t="s">
        <v>274</v>
      </c>
      <c r="H334" s="5">
        <f>SUM(H313)</f>
        <v>0</v>
      </c>
    </row>
    <row r="335" spans="2:8">
      <c r="B335" s="6" t="s">
        <v>285</v>
      </c>
      <c r="H335" s="5">
        <f>SUM(H321)</f>
        <v>0</v>
      </c>
    </row>
    <row r="336" spans="2:8">
      <c r="B336" s="6" t="s">
        <v>297</v>
      </c>
      <c r="H336" s="5">
        <f>SUM(H328)</f>
        <v>0</v>
      </c>
    </row>
    <row r="337" spans="2:8">
      <c r="B337" s="6" t="s">
        <v>305</v>
      </c>
      <c r="H337" s="10"/>
    </row>
    <row r="338" ht="26.25" spans="6:8">
      <c r="F338" s="40" t="s">
        <v>307</v>
      </c>
      <c r="H338" s="41">
        <f>SUM(H331:H337)</f>
        <v>1575.35</v>
      </c>
    </row>
    <row r="340" spans="6:8">
      <c r="F340" s="1" t="s">
        <v>306</v>
      </c>
      <c r="H340" s="10">
        <f>SUM(H277)</f>
        <v>182325.74495855</v>
      </c>
    </row>
    <row r="341" spans="6:8">
      <c r="F341" s="1" t="s">
        <v>307</v>
      </c>
      <c r="H341" s="10">
        <f>SUM(H338)</f>
        <v>1575.35</v>
      </c>
    </row>
    <row r="342" spans="6:8">
      <c r="F342" s="1" t="s">
        <v>310</v>
      </c>
      <c r="H342" s="35">
        <f>SUM(H340:H341)</f>
        <v>183901.09495855</v>
      </c>
    </row>
  </sheetData>
  <pageMargins left="0.699305555555556" right="0.699305555555556" top="0.75" bottom="0.75" header="0.3" footer="0.3"/>
  <pageSetup paperSize="1" scale="4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workbookViewId="0">
      <selection activeCell="A29" sqref="A29"/>
    </sheetView>
  </sheetViews>
  <sheetFormatPr defaultColWidth="9.1047619047619" defaultRowHeight="21" outlineLevelRow="3" outlineLevelCol="1"/>
  <cols>
    <col min="1" max="1" width="16.4380952380952" style="1" customWidth="1"/>
    <col min="2" max="2" width="10.6666666666667" style="1" customWidth="1"/>
    <col min="3" max="16384" width="9.1047619047619" style="1"/>
  </cols>
  <sheetData>
    <row r="1" spans="1:2">
      <c r="A1" s="1" t="s">
        <v>311</v>
      </c>
      <c r="B1" s="1" t="s">
        <v>312</v>
      </c>
    </row>
    <row r="2" spans="1:2">
      <c r="A2" s="1" t="s">
        <v>13</v>
      </c>
      <c r="B2" s="1">
        <v>1</v>
      </c>
    </row>
    <row r="3" spans="1:2">
      <c r="A3" s="1" t="s">
        <v>30</v>
      </c>
      <c r="B3" s="1">
        <v>0.01</v>
      </c>
    </row>
    <row r="4" spans="1:2">
      <c r="A4" s="1" t="s">
        <v>116</v>
      </c>
      <c r="B4" s="1">
        <v>0.001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Bid Worksheet</vt:lpstr>
      <vt:lpstr>UNIT CODES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2019-05-21T18:36:49Z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1033-11.2.0.8339</vt:lpwstr>
  </property>
</Properties>
</file>